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9465" windowHeight="9750" activeTab="0"/>
  </bookViews>
  <sheets>
    <sheet name="IS" sheetId="1" r:id="rId1"/>
    <sheet name="BS" sheetId="2" r:id="rId2"/>
    <sheet name="ES" sheetId="3" r:id="rId3"/>
    <sheet name="CF" sheetId="4" r:id="rId4"/>
    <sheet name="Notes" sheetId="5" r:id="rId5"/>
  </sheets>
  <definedNames>
    <definedName name="_xlnm.Print_Area" localSheetId="4">'Notes'!$A$1:$E$276</definedName>
    <definedName name="_xlnm.Print_Titles" localSheetId="4">'Notes'!$1:$5</definedName>
    <definedName name="Z_717FDF11_CA24_49EE_AD3C_AE856F960CB9_.wvu.PrintArea" localSheetId="1" hidden="1">'BS'!$A$1:$G$63</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<sst xmlns="http://schemas.openxmlformats.org/spreadsheetml/2006/main" count="351" uniqueCount="261">
  <si>
    <t xml:space="preserve">The division's revenue stood at RM7.3 million which was on par with that of the preceding quarter. Against last year's corresponding quarter, the revenue was up by 12% from RM6.5 million, on the back of a larger fleet on charter.
</t>
  </si>
  <si>
    <t>On 14 June 2005, the Company offered 33,400,000 new ordinary shares in the Company pursuant to the Company's Employees' Share Option Scheme ("ESOS") at an exercise price of RM0.51 per share to the eligible employees and Directors of the Company and its subsidiaries. 30,482,000 of the options offered were accepted and subsequently granted on 14 July 2005.</t>
  </si>
  <si>
    <t xml:space="preserve">    Estimated tax payable</t>
  </si>
  <si>
    <t>Terminated</t>
  </si>
  <si>
    <t>Granted</t>
  </si>
  <si>
    <t>CONDENSED CONSOLIDATED INCOME STATEMENTS</t>
  </si>
  <si>
    <t>Revenue</t>
  </si>
  <si>
    <t>CONDENSED CONSOLIDATED BALANCE SHEET</t>
  </si>
  <si>
    <t>Inventories</t>
  </si>
  <si>
    <t>Non distributable</t>
  </si>
  <si>
    <t>Distributable</t>
  </si>
  <si>
    <t>Retained</t>
  </si>
  <si>
    <t>Total</t>
  </si>
  <si>
    <t>RM'000</t>
  </si>
  <si>
    <t>Basis of Preparation</t>
  </si>
  <si>
    <t>Seasonal or Cyclical Factors</t>
  </si>
  <si>
    <t>Change in Accounting Estimate</t>
  </si>
  <si>
    <t>Debt and Equity Securities</t>
  </si>
  <si>
    <t>Dividends Paid</t>
  </si>
  <si>
    <t>Segmental Reporting</t>
  </si>
  <si>
    <t>Changes in the Composition of the Group</t>
  </si>
  <si>
    <t>Deferred taxation</t>
  </si>
  <si>
    <t xml:space="preserve">Review of Performance </t>
  </si>
  <si>
    <t>Status of Corporate Proposals</t>
  </si>
  <si>
    <t>Off Balance Sheet Financial Instruments</t>
  </si>
  <si>
    <t>Material Litigation</t>
  </si>
  <si>
    <t>Basic earnings per share</t>
  </si>
  <si>
    <t xml:space="preserve">Share </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</si>
  <si>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</si>
  <si>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</si>
  <si>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</si>
  <si>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</si>
  <si>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</si>
  <si>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</si>
  <si>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</si>
  <si>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</si>
  <si>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</si>
  <si>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</si>
  <si>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</si>
  <si>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Note</t>
  </si>
  <si>
    <t>Currency</t>
  </si>
  <si>
    <t>Finance costs</t>
  </si>
  <si>
    <t>Group Borrowings and Debt Securities</t>
  </si>
  <si>
    <t>Purchase or Disposal of Quoted Securities</t>
  </si>
  <si>
    <t>CONDENSED CONSOLIDATED STATEMENT OF CHANGES IN EQUITY</t>
  </si>
  <si>
    <t>As at the end of the quarter, there was only one class of shares in issue and they rank pari passu with each other.</t>
  </si>
  <si>
    <t xml:space="preserve">Vessel Chartering </t>
  </si>
  <si>
    <t>Contingent Liabilities and Contingent Assets</t>
  </si>
  <si>
    <t>Earnings Per Share</t>
  </si>
  <si>
    <t>Weighted average number of ordinary shares in issue ('000)</t>
  </si>
  <si>
    <t>The Group's borrowings as at the end of the quarter were as follows:</t>
  </si>
  <si>
    <t xml:space="preserve">                                                                                                                                                                                                                                                                                                                                                                                                                                                                                                                                                                                                                                                                                                                                                                                                                                                                                                                                                                                                                                                                         </t>
  </si>
  <si>
    <t>The Company did not issue any profit forecast or profit guarantee and therefore, this note is not applicable.</t>
  </si>
  <si>
    <t>3 months ended</t>
  </si>
  <si>
    <t>Individual</t>
  </si>
  <si>
    <t>Cumulative</t>
  </si>
  <si>
    <t>CASH AND CASH EQUIVALENTS AT BEGINNING OF FINANCIAL YEAR</t>
  </si>
  <si>
    <t>Basic earnings per share (sen)</t>
  </si>
  <si>
    <t>* Cash and cash equivalents at end of financial period comprise the following:</t>
  </si>
  <si>
    <t>Prospects</t>
  </si>
  <si>
    <t>COASTAL CONTRACTS BHD (Company No. 517649-A)</t>
  </si>
  <si>
    <t>Notes:</t>
  </si>
  <si>
    <t>CUMULATIVE</t>
  </si>
  <si>
    <t>INDIVIDUAL</t>
  </si>
  <si>
    <t>Cost of sales and services</t>
  </si>
  <si>
    <t>Gross profit</t>
  </si>
  <si>
    <t>Unusual Items Affecting the Financial Statements</t>
  </si>
  <si>
    <t>Vessel Chartering Division</t>
  </si>
  <si>
    <t>CONDENSED CONSOLIDATED CASH FLOW STATEMENT</t>
  </si>
  <si>
    <t xml:space="preserve">- Vessel Chartering </t>
  </si>
  <si>
    <t>Effect of exchange rate changes</t>
  </si>
  <si>
    <t>Exercised</t>
  </si>
  <si>
    <t>No. of shares</t>
  </si>
  <si>
    <t>('000)</t>
  </si>
  <si>
    <t>Administrative expenses</t>
  </si>
  <si>
    <t>CASH AND CASH EQUIVALENTS AT END OF FINANCIAL PERIOD*</t>
  </si>
  <si>
    <t>Cash and bank balances</t>
  </si>
  <si>
    <t>Cash and cash equivalents at end of financial period</t>
  </si>
  <si>
    <t>capital</t>
  </si>
  <si>
    <t>premium</t>
  </si>
  <si>
    <t xml:space="preserve">translation </t>
  </si>
  <si>
    <t>reserve</t>
  </si>
  <si>
    <t>The current gearing is within management comfort level.</t>
  </si>
  <si>
    <t>Other income</t>
  </si>
  <si>
    <t>Other expenses</t>
  </si>
  <si>
    <t>Profit before tax</t>
  </si>
  <si>
    <t>Income tax expense</t>
  </si>
  <si>
    <t>Profit for the period</t>
  </si>
  <si>
    <t>Attributable to:</t>
  </si>
  <si>
    <t>Equity holders of the parent</t>
  </si>
  <si>
    <t>Earnings per share attributable to</t>
  </si>
  <si>
    <t>Basic earnings per share of the Group is calculated by dividing the profit for the period attributable to ordinary equity holders of the parent by the weighted average number of ordinary shares in issue during the period.</t>
  </si>
  <si>
    <t>ASSETS</t>
  </si>
  <si>
    <t>Non-current assets</t>
  </si>
  <si>
    <t>Current assets</t>
  </si>
  <si>
    <t>TOTAL ASSETS</t>
  </si>
  <si>
    <t>EQUITY AND LIABILITIES</t>
  </si>
  <si>
    <t>Equity attributable to equity holders of the parent</t>
  </si>
  <si>
    <t>Total equity</t>
  </si>
  <si>
    <t>Non-current liabilities</t>
  </si>
  <si>
    <t>Current liabilities</t>
  </si>
  <si>
    <t>Total liabilities</t>
  </si>
  <si>
    <t>TOTAL EQUITY AND LIABILITIES</t>
  </si>
  <si>
    <t>As at</t>
  </si>
  <si>
    <t xml:space="preserve">As at </t>
  </si>
  <si>
    <t>Property, plant and equipment</t>
  </si>
  <si>
    <t>Trade receivables</t>
  </si>
  <si>
    <t>Other receivables</t>
  </si>
  <si>
    <t>Tax refundable</t>
  </si>
  <si>
    <t>Share capital</t>
  </si>
  <si>
    <t>Share premium</t>
  </si>
  <si>
    <t>Currency translation reserve</t>
  </si>
  <si>
    <t>Retained earnings</t>
  </si>
  <si>
    <t>Trade payables</t>
  </si>
  <si>
    <t>Other payables</t>
  </si>
  <si>
    <t>Borrowings</t>
  </si>
  <si>
    <t>Current tax payable</t>
  </si>
  <si>
    <t>Attributable to equity holders of the parent</t>
  </si>
  <si>
    <t>Foreign currency translation, representing</t>
  </si>
  <si>
    <t>earnings</t>
  </si>
  <si>
    <t>Auditors' Report on Preceding Annual Financial Statements</t>
  </si>
  <si>
    <t>Net assets per share (RM)</t>
  </si>
  <si>
    <t>Corporate guarantees to financial institutions in respect</t>
  </si>
  <si>
    <t>(unaudited)</t>
  </si>
  <si>
    <t>(audited)</t>
  </si>
  <si>
    <t>There were no items affecting assets, liabilities, equity, net income or cash flows during the financial period under review that were unusual because of their nature, size or incidence.</t>
  </si>
  <si>
    <t>Sale of Unquoted Investments and/or Properties</t>
  </si>
  <si>
    <t>There are no off balance sheet financial instruments at the date of this quarterly report.</t>
  </si>
  <si>
    <t>Profit attributable to equity holders of the parent (RM'000)</t>
  </si>
  <si>
    <t>There were no issuance, cancellation, repurchase, resale and repayment of debt and equity securities during the financial period under review except for the following:</t>
  </si>
  <si>
    <t>Prepaid lease payments</t>
  </si>
  <si>
    <t>The Group's performance is affected by the regional economic conditions. The demand for vessels as well as shiprepair and charter services are closely associated with the regional economic climate.</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</si>
  <si>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t>
  </si>
  <si>
    <t>Diluted earnings per share</t>
  </si>
  <si>
    <t>Effect of dilution of ESOS ('000)</t>
  </si>
  <si>
    <t>Diluted earnings per share (sen)</t>
  </si>
  <si>
    <t>Income tax expense comprises:</t>
  </si>
  <si>
    <t xml:space="preserve">Explanatory Notes for Variance of Forecast and Profit Guarantee </t>
  </si>
  <si>
    <t>Issuance of ordinary shares pursuant to the</t>
  </si>
  <si>
    <t xml:space="preserve">    Employees' Share Option Scheme</t>
  </si>
  <si>
    <t>Intangible asset</t>
  </si>
  <si>
    <t>There were no changes in estimates that have had material effects in the financial period under review.</t>
  </si>
  <si>
    <t>Diluted earnings per share attributable to equity holders of the parent</t>
  </si>
  <si>
    <t>Basic earnings per share attributable to equity holders of the parent</t>
  </si>
  <si>
    <t>Related Party Transactions</t>
  </si>
  <si>
    <t>Transactions with a company in which certain Directors of the Company have financial interests:</t>
  </si>
  <si>
    <t>Transactions with a company in which a director is the spouse of a person connected with the Directors of the Company:</t>
  </si>
  <si>
    <t xml:space="preserve"> - Top Pride Sdn. Bhd.</t>
  </si>
  <si>
    <t xml:space="preserve"> - PT. Prima Armada Nusantara</t>
  </si>
  <si>
    <t xml:space="preserve">    Agency service fees charged </t>
  </si>
  <si>
    <t>Changes in Accounting Policies and Effects Arising from Adoption of Revised FRSs</t>
  </si>
  <si>
    <t>The above transactions were entered into in the normal course of business and were established on terms and conditions that are not materially different from those obtainable in transactions with unrelated parties.</t>
  </si>
  <si>
    <t>Adjusted weighted average number of ordinary shares ('000)</t>
  </si>
  <si>
    <t>Income Tax Expense</t>
  </si>
  <si>
    <t>The interim financial statements are unaudited and have been prepared under the historical cost convention and in accordance with the requirements of FRS 134: Interim Financial Reporting and paragraph 9.22 of the Listing Requirements of Bursa Malaysia Securities Berhad.</t>
  </si>
  <si>
    <t>There was no purchase or sale of quoted securities for the current quarter and financial year-to-date. In addition, the Group did not own any quoted security as at the end of the reporting period.</t>
  </si>
  <si>
    <t>Corporate guarantee to a financial institution in respect of</t>
  </si>
  <si>
    <t xml:space="preserve">    documentary credits issued on behalf of a subsidiary</t>
  </si>
  <si>
    <t xml:space="preserve">    of banking facilities granted to subsidiaries</t>
  </si>
  <si>
    <t xml:space="preserve">    Deferred tax charge / (reversal)</t>
  </si>
  <si>
    <t xml:space="preserve">    Foreign tax</t>
  </si>
  <si>
    <t>Approved and contracted for</t>
  </si>
  <si>
    <t>- basic (sen)</t>
  </si>
  <si>
    <t>- diluted (sen)</t>
  </si>
  <si>
    <t>Deferred tax assets</t>
  </si>
  <si>
    <t>Fixed deposits</t>
  </si>
  <si>
    <t>Transactions with a person connected with certain Directors of the Company:</t>
  </si>
  <si>
    <t xml:space="preserve"> - Ng Lai Whoon</t>
  </si>
  <si>
    <t>Due from customer on contracts</t>
  </si>
  <si>
    <t>Due to customer on contracts</t>
  </si>
  <si>
    <t>Balance at 1 January 2008</t>
  </si>
  <si>
    <t>Bank overdrafts</t>
  </si>
  <si>
    <t>equity holders of the parent:</t>
  </si>
  <si>
    <t xml:space="preserve">     Rent of premises</t>
  </si>
  <si>
    <t>The effective tax rates for the current quarter and the financial year-to-date were lower than the statutory tax rate in Malaysia due to the reversal of deferred tax relating to temporary differences as well as the different income tax rate applicable to subsidiaries of the Group in other jurisdictions.</t>
  </si>
  <si>
    <t>Shipbuilding and Shiprepair</t>
  </si>
  <si>
    <t>- Shipbuilding and Shiprepair</t>
  </si>
  <si>
    <t>Shipbuilding and Shiprepair Division</t>
  </si>
  <si>
    <t>Subsequent Events</t>
  </si>
  <si>
    <t>31.12.2008</t>
  </si>
  <si>
    <t>Balance at 1 January 2009</t>
  </si>
  <si>
    <t>The Condensed Consolidated Balance Sheet should be read in conjunction with the audited financial statements for the financial year ended 31 December 2008 and the accompanying explanatory notes attached to the interim financial statements.</t>
  </si>
  <si>
    <t>The Condensed Consolidated Income Statements should be read in conjunction with the audited financial statements for the financial year ended 31 December 2008 and the accompanying explanatory notes attached to the interim financial statements.</t>
  </si>
  <si>
    <t>The Condensed Consolidated Statement of Changes in Equity should be read in conjunction with the audited financial statements for the financial year ended 31 December 2008 and the accompanying explanatory notes attached to the interim financial statements.</t>
  </si>
  <si>
    <t>The Condensed Consolidated Cash Flow Statement should be read in conjunction with the audited financial statements for the financial year ended 31 December 2008 and the accompanying explanatory notes attached to the interim financial statements.</t>
  </si>
  <si>
    <t>Net cash used in investing activities</t>
  </si>
  <si>
    <t>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t>
  </si>
  <si>
    <t>The auditors' report on the Group's most recent annual audited financial statements for the year ended 31 December 2008 was not subject to any qualification.</t>
  </si>
  <si>
    <t>There was no sale of unquoted investments and/or properties for the current quarter and financial year-to-date.</t>
  </si>
  <si>
    <t>The significant accounting policies adopted are consistent with those of the audited financial statements for the year ended 31 December 2008.</t>
  </si>
  <si>
    <t xml:space="preserve">                                                                                                                                                            </t>
  </si>
  <si>
    <t xml:space="preserve">    net income recognised directly in equity</t>
  </si>
  <si>
    <t>Transactions with a Director of the Company:</t>
  </si>
  <si>
    <t xml:space="preserve"> - Ng Chin Shin</t>
  </si>
  <si>
    <t>(a)</t>
  </si>
  <si>
    <t>(b)</t>
  </si>
  <si>
    <t>Transaction costs</t>
  </si>
  <si>
    <t>First and final dividend for the financial</t>
  </si>
  <si>
    <t xml:space="preserve">   year ended 31 December 2007</t>
  </si>
  <si>
    <t>Special dividend for the financial year ended</t>
  </si>
  <si>
    <t xml:space="preserve">   31 December 2007</t>
  </si>
  <si>
    <t xml:space="preserve">   year ended 31 December 2008</t>
  </si>
  <si>
    <t xml:space="preserve">   31 December 2008</t>
  </si>
  <si>
    <t>The following dividends were paid during the financial year-to-date:</t>
  </si>
  <si>
    <t>In respect of the financial year ended 31 December 2008:</t>
  </si>
  <si>
    <t xml:space="preserve"> - First and final dividend of 12%, comprising a 4.5% tax exempt </t>
  </si>
  <si>
    <t xml:space="preserve">    ordinary share) paid on 3 September 2009</t>
  </si>
  <si>
    <t>There was no change in the composition of the Group for the financial period under review.</t>
  </si>
  <si>
    <t>Net cash generated from operating activities</t>
  </si>
  <si>
    <t>NET INCREASE  IN CASH AND CASH EQUIVALENTS</t>
  </si>
  <si>
    <t xml:space="preserve">    net expense recognised directly in equity</t>
  </si>
  <si>
    <t>With renewed domestic and regional demand from oil and gas and related services as well as commodity transportation sectors, the Group will continue to strategically invest both internal and external funds into its vessel building programme intended for eventual sale and also for its fleet development for charter purposes.</t>
  </si>
  <si>
    <t xml:space="preserve">    dividend and a 7.5% single tier dividend (or 2.4 sen per </t>
  </si>
  <si>
    <t xml:space="preserve"> - Special dividend of 3% tax exempt (or 0.6 sen per </t>
  </si>
  <si>
    <t>FOR THE FINANCIAL PERIOD ENDED 31 DECEMBER 2009</t>
  </si>
  <si>
    <t>31.12.2009</t>
  </si>
  <si>
    <t>12 months ended</t>
  </si>
  <si>
    <t>AS AT 31 DECEMBER 2009</t>
  </si>
  <si>
    <t>12 months ended 31 December 2008 (audited)</t>
  </si>
  <si>
    <t>Balance at 31 December 2008</t>
  </si>
  <si>
    <t>12 months ended 31 December 2009 (unaudited)</t>
  </si>
  <si>
    <t>Balance at 31 December 2009</t>
  </si>
  <si>
    <t>FOR THE QUARTER ENDED 31 DECEMBER 2009</t>
  </si>
  <si>
    <t>During the financial year-to-date, a total of 8,309,800 new ordinary shares were issued pursuant to the Company's ESOS.</t>
  </si>
  <si>
    <t>The total options granted, terminated and exercised pursuant to the ESOS from 14 July 2005 to 31 December 2009 are as follows:</t>
  </si>
  <si>
    <t>3 months ended 31 December 2009</t>
  </si>
  <si>
    <t>12 months ended 31 December 2009</t>
  </si>
  <si>
    <t>The amount of commitments for the purchase of property, plant and equipment not provided for in the interim financial statements as at 31 December 2009 is as follows:</t>
  </si>
  <si>
    <t xml:space="preserve">There are no corporate proposals announced but not completed as at 22 February 2010. </t>
  </si>
  <si>
    <t>As at                   31 December 2009</t>
  </si>
  <si>
    <t>The Group is not engaged in other material litigation and is not aware of any proceedings which materially affect the position or business of the Group as at 22 February 2010.</t>
  </si>
  <si>
    <t>No interim dividend has been declared for the current quarter ended 31 December 2009.</t>
  </si>
  <si>
    <t>The interim financial statements were authorised for issue by the Board of Directors in accordance with a resolution of the Directors dated 22 February 2010.</t>
  </si>
  <si>
    <t>Subsequent to 31 December 2009, the Company issued 1,336,000 new ordinary shares of RM0.20 each for cash pursuant to the Company's ESOS at an exercise price of RM0.51 per ordinary share.</t>
  </si>
  <si>
    <t>Balance as at 31 December 2009</t>
  </si>
  <si>
    <t>Transactions with a partnership in which certain Directors of the Company have financial interests:</t>
  </si>
  <si>
    <t xml:space="preserve"> - Syarikat Guan Huat Trading</t>
  </si>
  <si>
    <t xml:space="preserve">     Purchase of fuel and oil</t>
  </si>
  <si>
    <t>Net cash generated from / (used in) financing activities</t>
  </si>
  <si>
    <t>(c)</t>
  </si>
  <si>
    <t>As announced on 28 January 2010, Pleasant Engineering Sdn Bhd, a wholly-owned subsidiary of the Company, has on the same date signed a Memorandum of Understanding with Ramunia Fabricators Sdn Bhd for the proposed collaboration to undertake the tendering, bidding and fabrication in relation to any contract involving the engineering, procurement and construction of any topsides, jackets or any structures for the oil and gas industry.</t>
  </si>
  <si>
    <t>As at 31 December 2009, the Company is contingently liable for RM102,902,000 of banking facilities utilised by its subsidiaries and RM72,959,000 of documentary credits issued on behalf of the subsidiary.</t>
  </si>
  <si>
    <t>Apart from RM64.2 million of short term secured borrowings which are denominated in United States Dollar, all the other borrowings are denominated in Ringgit Malaysia.</t>
  </si>
  <si>
    <t>Included in other receivables of the Group are payments made to suppliers and contractors totalling RM45.8 million (31 December 2008: RM27.7 million) to secure the supply of input materials, equipment and services intended for the Group's rolling vessel building programme.</t>
  </si>
  <si>
    <t xml:space="preserve"> </t>
  </si>
  <si>
    <t>Out of the total fixed deposits of RM84.5 million, RM37.9 million were held under lien as securities for guarantees and documentary credits issued by banks in favour of third parties and for a credit facility granted to a subsidiary. Subsequent to 31 December 2009, RM42.5 million of fixed deposits were utilised for payment to contractors and suppliers, as well as repayment of borrowings.</t>
  </si>
  <si>
    <t>As announced on 15 January 2010, the Company's ESOS had expired on 17 January 2010. As at the date of the said announcement, there were no remaining unexercised options under the ESOS.</t>
  </si>
  <si>
    <t>Coastal Group capped off the final 3 months of the financial year ended 31 December 2009 strongly with a net profit of RM54.0 million on revenue of RM150.9 million, both of which are new quarterly highs. This represented an increase of 13% and 8% respectively from last quarter's net profit of RM48.0 million and revenue of RM140.1 million. Year-on-year, current quarter net profit has shot up by 73% from RM31.3 million previously, while revenue soared 36% from RM111.0 million.</t>
  </si>
  <si>
    <t>The current fourth quarter results took the Group's full-year net profit to RM162.7 million with revenue of RM466.1 million, both also record-breaking numbers.</t>
  </si>
  <si>
    <t>Included in other payables are deposits received from vessel buyers totalling RM522.8 million (31 December 2008: RM429.4 million), signalling a solid line-up of vessel sale orders that will assure a pool of sustainable earnings through 2011.</t>
  </si>
  <si>
    <t>In the current quarter under review, the division's revenue has edged up 8% to RM143.6 million from the preceding quarter's RM132.8 million. Year-on-year, this represented a jump of 37% from RM104.5 million. The better showing was principally due to higher number of delivery of high-end offshore support vessels, i.e. 3 units in contrast to 2 units each in the preceding quarter and last year's fourth quarter.</t>
  </si>
  <si>
    <t>For the 3 months ended 31 December 2009, profit before tax of the Group hit a fresh record of RM54.2 million, a growth of 12% against RM48.2 million in the previous quarter. Against the same period last year, profit before tax has jumped 73% from RM31.4 million. This was mainly due to larger number of high-end offshore support vessels delivered in the current quarter. On the whole, current quarter's profit margin before tax of 36% was a shade higher than the 34% achieved in the immediate preceding quarter. Profit margin before tax in the same period last year was relatively lower at 28% owing to higher finance costs as well as net losses from foreign exchange on stronger United States Dollar.</t>
  </si>
  <si>
    <t>In tandem with the global economic recovery and firmer crude oil prices, many oil countries have stepped up their exploration and development investments to ensure national energy security and to reduce dependence on foreign oil. The scale-back in world investment on the supply side during the recent crisis will serve as further catalyst to stir up demand for offshore support vessels ("OSVs") as well as production and processing assets. These events will open many windows of opportunity for companies in the oil and gas support and services sector.</t>
  </si>
  <si>
    <t>In any event, Coastal Group's revenue and earnings will continue to be supported by the strength of its vessel sales order book, providing visibility until 2011. Coupled with a healthy balance sheet with low level of borrowings, the Group will continue to operate from a position of strength.</t>
  </si>
  <si>
    <t>Moving forward, Coastal Group has modest optimism of securing new contracts to add to its vessel sales order book especially in the OSVs category, as well as reaping recurring returns from its chartering division through optimal deployment of the Group's fleet in energy transportation and in various oil and gas support services. The Group is also anticipating any future participation in the oil and gas fabrication business to further broaden its revenue base and boost its bottomline.</t>
  </si>
  <si>
    <t>Barring adverse changes in the global and regional economic outlook, Coastal Group expects to maintain its growth momentum into 2010.</t>
  </si>
  <si>
    <t>The debt-equity ratio of the Group has reduced marginally to 0.225 from last quarter's 0.240. A moderate amount of external borrowings was utilised to sustain the Group's working capital requirements during the quarter under review.</t>
  </si>
  <si>
    <t>As announced on 10 February 2009, 12 February 2009 and 3 September 2009, the Company's wholly-owned subsidiary, Pleasant Engineering Sdn Bhd ("PESB"), a party to a Shipbuilding Contract ("Contract") with PT Internusa Hasta Buana ("PTIHB") for a unit of 26m twin screw tugboat ("Vessel"), had on 6 Feburary 2009 received a Notice of Arbitration from PTIHB in connection with the commencement of arbitration proceedings against PESB. The arbitration proceedings was instigated following dispute on PTIHB's termination of the Contract on 1 December 2008 on the alleged delay by PESB in completing the construction of the Vessel latest by 30 November 2008. PTIHB's total claim against PESB was for the refund of the sum of SGD460,920, being 20% down payments made by PTIHB under the Contract, together with interest earned thereon. This case is still pending before the Arbitral Tribunal.</t>
  </si>
  <si>
    <t>As announced on 19 May 2009 and 29 January 2010, the Company's wholly-owned subsidiary, Thaumas Marine Ltd ("TML"), a party to a Memorandum of Agreement ("MOA") with Scorpio Logistics Pte Ltd (as subsequently assigned to Zeus Logistics Company Limited) ("Buyer") relating to the sale of one unit flat top barge ("Vessel"), had on 6 May 2009 received a notice from the Buyer to refer a dispute to arbitration. The arbitration proceedings was instigated following a dispute over an allegation by the Buyer that the Vessel was not in conformance with a certain specification. The Buyer claims for the sum of USD722,164, interest, cost and such further and other relief as may be appropriate or just. This case is still pending before the Arbitral Tribunal.</t>
  </si>
  <si>
    <t xml:space="preserve">Out of the RM90.5 million of trade receivables as at 31 December 2009, RM82.3 million was subsequently received by the Group. </t>
  </si>
  <si>
    <t>With major new oilfield developments off the western coast of Sabah gaining traction, Coastal Group plans to re-position its longer-term strategic focus to embark on a new earnings-accretive growth phase that will be driven by its venture into the oil and gas fabrication business. Central to this diversification beyond the Group's current mainstay businesses is the 52-acre Sandakan-based fabrication yard acquired in August 2006, which is presently undergoing upgrading and improvement works. The prospects for fabrication business on the domestic front alone are promising, judging from the recent flurry of contracts awarded by Petronas.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</si>
</sst>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0.0"/>
    <numFmt numFmtId="199" formatCode="_(* #,##0.0_);_(* \(#,##0.0\);_(* &quot;-&quot;?_);_(@_)"/>
    <numFmt numFmtId="200" formatCode="#,##0.000_);\(#,##0.000\)"/>
  </numFmts>
  <fonts count="31">
    <font>
      <sz val="10"/>
      <name val="Arial"/>
      <family val="0"/>
    </font>
    <font>
      <sz val="10"/>
      <name val="Times New Roman"/>
      <family val="1"/>
    </font>
    <font>
      <b/>
      <sz val="12"/>
      <name val="Times New Roman"/>
      <family val="1"/>
    </font>
    <font>
      <sz val="12"/>
      <name val="Times New Roman"/>
      <family val="1"/>
    </font>
    <font>
      <b/>
      <sz val="10"/>
      <name val="Times New Roman"/>
      <family val="1"/>
    </font>
    <font>
      <b/>
      <i/>
      <sz val="12"/>
      <name val="Times New Roman"/>
      <family val="1"/>
    </font>
    <font>
      <i/>
      <sz val="12"/>
      <name val="Times New Roman"/>
      <family val="1"/>
    </font>
    <font>
      <b/>
      <u val="single"/>
      <sz val="10"/>
      <name val="Times New Roman"/>
      <family val="1"/>
    </font>
    <font>
      <sz val="12"/>
      <name val="Arial"/>
      <family val="2"/>
    </font>
    <font>
      <u val="single"/>
      <sz val="10"/>
      <color indexed="12"/>
      <name val="Arial"/>
      <family val="2"/>
    </font>
    <font>
      <u val="single"/>
      <sz val="10"/>
      <color indexed="36"/>
      <name val="Arial"/>
      <family val="2"/>
    </font>
    <font>
      <sz val="14.5"/>
      <name val="Arial"/>
      <family val="2"/>
    </font>
    <font>
      <i/>
      <u val="single"/>
      <sz val="12"/>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93">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0"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0" xfId="0" applyNumberFormat="1" applyFont="1" applyBorder="1" applyAlignment="1">
      <alignment/>
    </xf>
    <xf numFmtId="37" fontId="1" fillId="0" borderId="11" xfId="0" applyNumberFormat="1" applyFont="1" applyBorder="1" applyAlignment="1">
      <alignment/>
    </xf>
    <xf numFmtId="37" fontId="1" fillId="0" borderId="0" xfId="0" applyNumberFormat="1" applyFont="1" applyBorder="1" applyAlignment="1">
      <alignment horizontal="center"/>
    </xf>
    <xf numFmtId="37" fontId="1" fillId="0" borderId="0" xfId="0" applyNumberFormat="1" applyFont="1" applyAlignment="1">
      <alignment horizontal="center"/>
    </xf>
    <xf numFmtId="180" fontId="1" fillId="0" borderId="0" xfId="42" applyNumberFormat="1" applyFont="1" applyAlignment="1">
      <alignment/>
    </xf>
    <xf numFmtId="180" fontId="1" fillId="0" borderId="0" xfId="42" applyNumberFormat="1" applyFont="1" applyAlignment="1">
      <alignment horizontal="center"/>
    </xf>
    <xf numFmtId="180" fontId="1" fillId="0" borderId="10" xfId="42" applyNumberFormat="1" applyFont="1" applyBorder="1" applyAlignment="1">
      <alignment/>
    </xf>
    <xf numFmtId="180" fontId="1" fillId="0" borderId="12" xfId="42" applyNumberFormat="1" applyFont="1" applyBorder="1" applyAlignment="1">
      <alignment/>
    </xf>
    <xf numFmtId="180" fontId="1" fillId="0" borderId="11" xfId="42" applyNumberFormat="1" applyFont="1" applyBorder="1" applyAlignment="1">
      <alignment/>
    </xf>
    <xf numFmtId="180" fontId="1" fillId="0" borderId="0" xfId="42"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3" fillId="0" borderId="0" xfId="0" applyFont="1" applyAlignment="1">
      <alignment horizontal="right"/>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42" applyNumberFormat="1" applyFont="1" applyBorder="1" applyAlignment="1">
      <alignment horizontal="center"/>
    </xf>
    <xf numFmtId="180" fontId="1" fillId="0" borderId="13" xfId="42"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14" xfId="0" applyNumberFormat="1" applyFont="1" applyBorder="1" applyAlignment="1">
      <alignment horizontal="center"/>
    </xf>
    <xf numFmtId="0" fontId="4" fillId="0" borderId="0" xfId="0" applyFont="1" applyAlignment="1">
      <alignment/>
    </xf>
    <xf numFmtId="180" fontId="1" fillId="0" borderId="15" xfId="42" applyNumberFormat="1" applyFont="1" applyBorder="1" applyAlignment="1">
      <alignment/>
    </xf>
    <xf numFmtId="37" fontId="1" fillId="0" borderId="15" xfId="0" applyNumberFormat="1" applyFont="1" applyBorder="1" applyAlignment="1">
      <alignment/>
    </xf>
    <xf numFmtId="37" fontId="1" fillId="0" borderId="12"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42" applyNumberFormat="1" applyFont="1" applyBorder="1" applyAlignment="1">
      <alignment horizontal="right"/>
    </xf>
    <xf numFmtId="0" fontId="1" fillId="0" borderId="10" xfId="0" applyFont="1" applyBorder="1" applyAlignment="1">
      <alignment horizontal="center"/>
    </xf>
    <xf numFmtId="180" fontId="1" fillId="0" borderId="16" xfId="42" applyNumberFormat="1" applyFont="1" applyBorder="1" applyAlignment="1">
      <alignment horizontal="center"/>
    </xf>
    <xf numFmtId="180" fontId="1" fillId="0" borderId="15" xfId="42" applyNumberFormat="1" applyFont="1" applyBorder="1" applyAlignment="1">
      <alignment horizontal="center"/>
    </xf>
    <xf numFmtId="0" fontId="1" fillId="0" borderId="17" xfId="0" applyFont="1" applyBorder="1" applyAlignment="1">
      <alignment/>
    </xf>
    <xf numFmtId="0" fontId="1" fillId="0" borderId="15" xfId="0" applyFont="1" applyBorder="1" applyAlignment="1">
      <alignment horizontal="center"/>
    </xf>
    <xf numFmtId="37" fontId="1" fillId="0" borderId="18"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19" xfId="0" applyFont="1" applyBorder="1" applyAlignment="1">
      <alignment horizontal="center"/>
    </xf>
    <xf numFmtId="0" fontId="3" fillId="0" borderId="0" xfId="0" applyFont="1" applyAlignment="1">
      <alignment horizontal="left"/>
    </xf>
    <xf numFmtId="182" fontId="1" fillId="0" borderId="20" xfId="42" applyNumberFormat="1" applyFont="1" applyBorder="1" applyAlignment="1">
      <alignment/>
    </xf>
    <xf numFmtId="0" fontId="3" fillId="0" borderId="0" xfId="0" applyFont="1" applyAlignment="1">
      <alignment horizontal="justify" vertical="justify" wrapText="1"/>
    </xf>
    <xf numFmtId="0" fontId="5" fillId="0" borderId="0" xfId="0" applyFont="1" applyAlignment="1">
      <alignment wrapText="1"/>
    </xf>
    <xf numFmtId="37" fontId="3" fillId="0" borderId="11" xfId="0" applyNumberFormat="1" applyFont="1" applyBorder="1" applyAlignment="1">
      <alignment wrapText="1"/>
    </xf>
    <xf numFmtId="0" fontId="6"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39" fontId="1" fillId="0" borderId="0" xfId="0" applyNumberFormat="1" applyFont="1" applyAlignment="1">
      <alignment/>
    </xf>
    <xf numFmtId="180" fontId="1" fillId="0" borderId="11"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42" applyNumberFormat="1" applyFont="1" applyAlignment="1">
      <alignment horizontal="right"/>
    </xf>
    <xf numFmtId="37" fontId="1" fillId="0" borderId="0" xfId="0" applyNumberFormat="1" applyFont="1" applyAlignment="1">
      <alignment horizontal="right"/>
    </xf>
    <xf numFmtId="197" fontId="1" fillId="0" borderId="0" xfId="42" applyNumberFormat="1" applyFont="1" applyAlignment="1">
      <alignment horizontal="right"/>
    </xf>
    <xf numFmtId="37" fontId="1" fillId="0" borderId="21" xfId="0" applyNumberFormat="1" applyFont="1" applyBorder="1" applyAlignment="1">
      <alignment horizontal="center"/>
    </xf>
    <xf numFmtId="0" fontId="3" fillId="0" borderId="0" xfId="0" applyFont="1" applyAlignment="1" quotePrefix="1">
      <alignment wrapText="1"/>
    </xf>
    <xf numFmtId="0" fontId="3" fillId="0" borderId="0" xfId="0" applyFont="1" applyAlignment="1">
      <alignment horizontal="right" vertical="top" wrapText="1"/>
    </xf>
    <xf numFmtId="37" fontId="1" fillId="0" borderId="12" xfId="42" applyNumberFormat="1" applyFont="1" applyBorder="1" applyAlignment="1">
      <alignment/>
    </xf>
    <xf numFmtId="180" fontId="1" fillId="0" borderId="0" xfId="0" applyNumberFormat="1" applyFont="1" applyBorder="1" applyAlignment="1">
      <alignment/>
    </xf>
    <xf numFmtId="0" fontId="3" fillId="0" borderId="0" xfId="0" applyFont="1" applyAlignment="1">
      <alignment horizontal="left" vertical="top"/>
    </xf>
    <xf numFmtId="0" fontId="3" fillId="0" borderId="0" xfId="0" applyFont="1" applyAlignment="1">
      <alignment horizontal="left" vertical="justify"/>
    </xf>
    <xf numFmtId="0" fontId="3" fillId="0" borderId="0" xfId="0" applyFont="1" applyAlignment="1">
      <alignment horizontal="left" vertical="top" wrapText="1"/>
    </xf>
    <xf numFmtId="0" fontId="7" fillId="0" borderId="0" xfId="0" applyFont="1" applyAlignment="1">
      <alignment/>
    </xf>
    <xf numFmtId="0" fontId="8" fillId="0" borderId="0" xfId="0" applyFont="1" applyAlignment="1">
      <alignment/>
    </xf>
    <xf numFmtId="180" fontId="3" fillId="0" borderId="0" xfId="42" applyNumberFormat="1" applyFont="1" applyAlignment="1">
      <alignment/>
    </xf>
    <xf numFmtId="0" fontId="8" fillId="0" borderId="0" xfId="0" applyFont="1" applyAlignment="1">
      <alignment horizontal="justify" vertical="justify"/>
    </xf>
    <xf numFmtId="0" fontId="8" fillId="0" borderId="0" xfId="0" applyFont="1" applyAlignment="1">
      <alignment/>
    </xf>
    <xf numFmtId="0" fontId="3" fillId="0" borderId="0" xfId="0" applyFont="1" applyFill="1" applyAlignment="1">
      <alignment horizontal="left" vertical="top"/>
    </xf>
    <xf numFmtId="0" fontId="3" fillId="0" borderId="0" xfId="0" applyFont="1" applyFill="1" applyAlignment="1">
      <alignment horizontal="justify"/>
    </xf>
    <xf numFmtId="0" fontId="3" fillId="0" borderId="0" xfId="0" applyFont="1" applyFill="1" applyAlignment="1">
      <alignment wrapText="1"/>
    </xf>
    <xf numFmtId="0" fontId="8" fillId="0" borderId="0" xfId="0" applyFont="1" applyFill="1" applyAlignment="1">
      <alignment/>
    </xf>
    <xf numFmtId="0" fontId="3" fillId="0" borderId="0" xfId="0" applyFont="1" applyFill="1" applyAlignment="1">
      <alignment horizontal="justify" vertical="top"/>
    </xf>
    <xf numFmtId="0" fontId="2" fillId="0" borderId="0" xfId="0" applyFont="1" applyFill="1" applyAlignment="1">
      <alignment horizontal="justify"/>
    </xf>
    <xf numFmtId="37" fontId="3" fillId="0" borderId="0" xfId="0" applyNumberFormat="1" applyFont="1" applyFill="1" applyAlignment="1">
      <alignment wrapText="1"/>
    </xf>
    <xf numFmtId="0" fontId="3" fillId="0" borderId="0" xfId="0" applyFont="1" applyFill="1" applyAlignment="1">
      <alignment horizontal="justify" vertical="center" wrapText="1"/>
    </xf>
    <xf numFmtId="0" fontId="3" fillId="0" borderId="0" xfId="0" applyFont="1" applyFill="1" applyAlignment="1">
      <alignment horizontal="justify" vertical="top" wrapText="1"/>
    </xf>
    <xf numFmtId="0" fontId="11" fillId="0" borderId="0" xfId="0" applyFont="1" applyFill="1" applyAlignment="1">
      <alignment horizontal="justify" vertical="top"/>
    </xf>
    <xf numFmtId="0" fontId="8" fillId="0" borderId="0" xfId="0" applyFont="1" applyFill="1" applyAlignment="1">
      <alignment horizontal="justify" vertical="top"/>
    </xf>
    <xf numFmtId="0" fontId="8" fillId="0" borderId="0" xfId="0" applyFont="1" applyAlignment="1">
      <alignment horizontal="justify" vertical="top"/>
    </xf>
    <xf numFmtId="0" fontId="3" fillId="0" borderId="0" xfId="0" applyNumberFormat="1" applyFont="1" applyFill="1" applyAlignment="1">
      <alignment horizontal="justify" vertical="top" wrapText="1"/>
    </xf>
    <xf numFmtId="0" fontId="3" fillId="0" borderId="0" xfId="0" applyFont="1" applyFill="1" applyAlignment="1">
      <alignment horizontal="left" wrapText="1"/>
    </xf>
    <xf numFmtId="0" fontId="12" fillId="0" borderId="0" xfId="0" applyFont="1" applyAlignment="1">
      <alignment/>
    </xf>
    <xf numFmtId="180" fontId="3" fillId="0" borderId="0" xfId="42" applyNumberFormat="1" applyFont="1" applyAlignment="1">
      <alignment horizontal="justify"/>
    </xf>
    <xf numFmtId="0" fontId="6" fillId="0" borderId="0" xfId="0" applyFont="1" applyAlignment="1">
      <alignment horizontal="justify"/>
    </xf>
    <xf numFmtId="180" fontId="3" fillId="0" borderId="11" xfId="42" applyNumberFormat="1" applyFont="1" applyBorder="1" applyAlignment="1">
      <alignment wrapText="1"/>
    </xf>
    <xf numFmtId="180" fontId="3" fillId="0" borderId="0" xfId="42" applyNumberFormat="1" applyFont="1" applyBorder="1" applyAlignment="1">
      <alignment wrapText="1"/>
    </xf>
    <xf numFmtId="180" fontId="3" fillId="0" borderId="0" xfId="42" applyNumberFormat="1" applyFont="1" applyFill="1" applyAlignment="1">
      <alignment wrapText="1"/>
    </xf>
    <xf numFmtId="180" fontId="3" fillId="0" borderId="10" xfId="42" applyNumberFormat="1" applyFont="1" applyFill="1" applyBorder="1" applyAlignment="1">
      <alignment wrapText="1"/>
    </xf>
    <xf numFmtId="200" fontId="1" fillId="0" borderId="0" xfId="0" applyNumberFormat="1" applyFont="1" applyAlignment="1">
      <alignment/>
    </xf>
    <xf numFmtId="0" fontId="8" fillId="0" borderId="0" xfId="0" applyFont="1" applyFill="1" applyAlignment="1">
      <alignment horizontal="justify" vertical="top" wrapText="1"/>
    </xf>
    <xf numFmtId="41" fontId="3" fillId="0" borderId="0" xfId="42" applyNumberFormat="1" applyFont="1" applyFill="1" applyBorder="1" applyAlignment="1">
      <alignment horizontal="right"/>
    </xf>
    <xf numFmtId="43" fontId="3" fillId="0" borderId="0" xfId="42" applyFont="1" applyAlignment="1">
      <alignment horizontal="right" wrapText="1"/>
    </xf>
    <xf numFmtId="0" fontId="3" fillId="0" borderId="0" xfId="0" applyFont="1" applyFill="1" applyAlignment="1">
      <alignment horizontal="justify" wrapText="1"/>
    </xf>
    <xf numFmtId="0" fontId="0" fillId="0" borderId="0" xfId="0" applyFont="1" applyAlignment="1">
      <alignment/>
    </xf>
    <xf numFmtId="37" fontId="1" fillId="0" borderId="0" xfId="0" applyNumberFormat="1" applyFont="1" applyFill="1" applyAlignment="1">
      <alignment/>
    </xf>
    <xf numFmtId="43" fontId="1" fillId="0" borderId="20" xfId="42" applyFont="1" applyBorder="1" applyAlignment="1">
      <alignment horizontal="right"/>
    </xf>
    <xf numFmtId="43" fontId="1" fillId="0" borderId="0" xfId="42" applyFont="1" applyBorder="1" applyAlignment="1">
      <alignment horizontal="right"/>
    </xf>
    <xf numFmtId="43" fontId="1" fillId="0" borderId="0" xfId="42" applyFont="1" applyAlignment="1">
      <alignment horizontal="right"/>
    </xf>
    <xf numFmtId="180" fontId="3" fillId="0" borderId="0" xfId="42" applyNumberFormat="1" applyFont="1" applyAlignment="1">
      <alignment horizontal="justify" wrapText="1"/>
    </xf>
    <xf numFmtId="41" fontId="3" fillId="0" borderId="20" xfId="42" applyNumberFormat="1" applyFont="1" applyFill="1" applyBorder="1" applyAlignment="1">
      <alignment horizontal="right"/>
    </xf>
    <xf numFmtId="37" fontId="1" fillId="0" borderId="0" xfId="0" applyNumberFormat="1" applyFont="1" applyFill="1" applyAlignment="1">
      <alignment horizontal="center"/>
    </xf>
    <xf numFmtId="37" fontId="1" fillId="0" borderId="0" xfId="0" applyNumberFormat="1" applyFont="1" applyFill="1" applyAlignment="1">
      <alignment horizontal="right"/>
    </xf>
    <xf numFmtId="37" fontId="1" fillId="0" borderId="0" xfId="0" applyNumberFormat="1" applyFont="1" applyFill="1" applyBorder="1" applyAlignment="1">
      <alignment/>
    </xf>
    <xf numFmtId="37" fontId="1" fillId="0" borderId="10" xfId="0" applyNumberFormat="1" applyFont="1" applyFill="1" applyBorder="1" applyAlignment="1">
      <alignment/>
    </xf>
    <xf numFmtId="200" fontId="1" fillId="0" borderId="0" xfId="0" applyNumberFormat="1" applyFont="1" applyFill="1" applyAlignment="1">
      <alignment/>
    </xf>
    <xf numFmtId="37" fontId="1" fillId="0" borderId="11" xfId="0" applyNumberFormat="1" applyFont="1" applyFill="1" applyBorder="1" applyAlignment="1">
      <alignment/>
    </xf>
    <xf numFmtId="39" fontId="1" fillId="0" borderId="0" xfId="0" applyNumberFormat="1" applyFont="1" applyFill="1" applyAlignment="1">
      <alignment/>
    </xf>
    <xf numFmtId="43" fontId="1" fillId="0" borderId="20" xfId="42" applyFont="1" applyFill="1" applyBorder="1" applyAlignment="1">
      <alignment horizontal="right"/>
    </xf>
    <xf numFmtId="180" fontId="3" fillId="0" borderId="11" xfId="42" applyNumberFormat="1" applyFont="1" applyFill="1" applyBorder="1" applyAlignment="1">
      <alignment wrapText="1"/>
    </xf>
    <xf numFmtId="0" fontId="3" fillId="0" borderId="0" xfId="0" applyFont="1" applyFill="1" applyAlignment="1">
      <alignment horizontal="right" wrapText="1"/>
    </xf>
    <xf numFmtId="180" fontId="3" fillId="0" borderId="0" xfId="42" applyNumberFormat="1" applyFont="1" applyFill="1" applyBorder="1" applyAlignment="1">
      <alignment wrapText="1"/>
    </xf>
    <xf numFmtId="0" fontId="1" fillId="0" borderId="22" xfId="0" applyFont="1" applyBorder="1" applyAlignment="1">
      <alignment horizontal="center"/>
    </xf>
    <xf numFmtId="0" fontId="2" fillId="0" borderId="0" xfId="0" applyFont="1" applyFill="1" applyAlignment="1">
      <alignment horizontal="justify" vertical="top"/>
    </xf>
    <xf numFmtId="0" fontId="3" fillId="0" borderId="0" xfId="0" applyFont="1" applyFill="1" applyAlignment="1">
      <alignment horizontal="left" vertical="center"/>
    </xf>
    <xf numFmtId="0" fontId="2" fillId="0" borderId="0" xfId="0" applyFont="1" applyFill="1" applyAlignment="1">
      <alignment horizontal="justify" vertical="center"/>
    </xf>
    <xf numFmtId="0" fontId="2" fillId="0" borderId="0" xfId="0" applyFont="1" applyFill="1" applyAlignment="1">
      <alignment wrapText="1"/>
    </xf>
    <xf numFmtId="180" fontId="3" fillId="0" borderId="0" xfId="42" applyNumberFormat="1" applyFont="1" applyBorder="1" applyAlignment="1">
      <alignment horizontal="justify" vertical="center" wrapText="1"/>
    </xf>
    <xf numFmtId="37" fontId="1" fillId="0" borderId="20" xfId="0" applyNumberFormat="1" applyFont="1" applyBorder="1" applyAlignment="1">
      <alignment/>
    </xf>
    <xf numFmtId="180" fontId="4" fillId="0" borderId="0" xfId="42" applyNumberFormat="1" applyFont="1" applyAlignment="1">
      <alignment horizontal="center" wrapText="1"/>
    </xf>
    <xf numFmtId="0" fontId="13" fillId="0" borderId="0" xfId="0" applyFont="1" applyAlignment="1">
      <alignment horizontal="center" wrapText="1"/>
    </xf>
    <xf numFmtId="180" fontId="3" fillId="0" borderId="0" xfId="42" applyNumberFormat="1" applyFont="1" applyFill="1" applyAlignment="1">
      <alignment horizontal="justify" vertical="center" wrapText="1"/>
    </xf>
    <xf numFmtId="180" fontId="3" fillId="0" borderId="11" xfId="42" applyNumberFormat="1" applyFont="1" applyFill="1" applyBorder="1" applyAlignment="1">
      <alignment horizontal="justify" vertical="center" wrapText="1"/>
    </xf>
    <xf numFmtId="0" fontId="8" fillId="0" borderId="0" xfId="0" applyFont="1" applyFill="1" applyAlignment="1">
      <alignment/>
    </xf>
    <xf numFmtId="0" fontId="8" fillId="0" borderId="0" xfId="0" applyFont="1" applyAlignment="1">
      <alignment/>
    </xf>
    <xf numFmtId="0" fontId="11" fillId="0" borderId="0" xfId="0" applyFont="1" applyFill="1" applyAlignment="1">
      <alignment horizontal="justify" vertical="top"/>
    </xf>
    <xf numFmtId="0" fontId="12" fillId="0" borderId="0" xfId="0" applyFont="1" applyFill="1" applyAlignment="1">
      <alignment horizontal="justify" vertical="center" wrapText="1"/>
    </xf>
    <xf numFmtId="0" fontId="12" fillId="0" borderId="0" xfId="0" applyFont="1" applyFill="1" applyAlignment="1">
      <alignment horizontal="justify" vertical="top" wrapText="1"/>
    </xf>
    <xf numFmtId="37" fontId="2" fillId="0" borderId="0" xfId="0" applyNumberFormat="1" applyFont="1" applyAlignment="1">
      <alignment/>
    </xf>
    <xf numFmtId="180" fontId="3" fillId="0" borderId="0" xfId="42" applyNumberFormat="1" applyFont="1" applyBorder="1" applyAlignment="1">
      <alignment horizontal="justify"/>
    </xf>
    <xf numFmtId="3" fontId="3" fillId="0" borderId="0" xfId="42" applyNumberFormat="1" applyFont="1" applyFill="1" applyBorder="1" applyAlignment="1">
      <alignment horizontal="right"/>
    </xf>
    <xf numFmtId="180" fontId="1" fillId="0" borderId="0" xfId="0" applyNumberFormat="1" applyFont="1" applyAlignment="1">
      <alignment/>
    </xf>
    <xf numFmtId="180" fontId="3" fillId="0" borderId="0" xfId="42" applyNumberFormat="1" applyFont="1" applyBorder="1" applyAlignment="1">
      <alignment horizontal="left"/>
    </xf>
    <xf numFmtId="180" fontId="3" fillId="0" borderId="0" xfId="42" applyNumberFormat="1" applyFont="1" applyBorder="1" applyAlignment="1">
      <alignment/>
    </xf>
    <xf numFmtId="180" fontId="3" fillId="0" borderId="11" xfId="0" applyNumberFormat="1" applyFont="1" applyBorder="1" applyAlignment="1">
      <alignment horizontal="left"/>
    </xf>
    <xf numFmtId="0" fontId="3" fillId="0" borderId="0" xfId="0" applyFont="1" applyFill="1" applyAlignment="1">
      <alignment horizontal="left" vertical="top" wrapText="1"/>
    </xf>
    <xf numFmtId="180" fontId="3" fillId="0" borderId="0" xfId="42" applyNumberFormat="1" applyFont="1" applyFill="1" applyAlignment="1">
      <alignment horizontal="justify"/>
    </xf>
    <xf numFmtId="0" fontId="8" fillId="0" borderId="0" xfId="0" applyFont="1" applyAlignment="1">
      <alignment/>
    </xf>
    <xf numFmtId="180" fontId="3" fillId="0" borderId="20" xfId="42" applyNumberFormat="1" applyFont="1" applyFill="1" applyBorder="1" applyAlignment="1">
      <alignment horizontal="justify"/>
    </xf>
    <xf numFmtId="0" fontId="3" fillId="0" borderId="0" xfId="0" applyNumberFormat="1" applyFont="1" applyFill="1" applyAlignment="1">
      <alignment horizontal="left" vertical="top" wrapText="1"/>
    </xf>
    <xf numFmtId="0" fontId="0" fillId="0" borderId="0" xfId="0" applyAlignment="1">
      <alignment horizontal="justify" vertical="top" wrapText="1"/>
    </xf>
    <xf numFmtId="0" fontId="3" fillId="0" borderId="0" xfId="0" applyFont="1" applyAlignment="1">
      <alignment horizontal="left" vertical="center" wrapText="1"/>
    </xf>
    <xf numFmtId="0" fontId="1" fillId="0" borderId="0" xfId="0" applyFont="1" applyAlignment="1">
      <alignment horizontal="justify" vertical="top" wrapText="1"/>
    </xf>
    <xf numFmtId="37" fontId="4" fillId="0" borderId="0" xfId="0" applyNumberFormat="1" applyFont="1" applyAlignment="1">
      <alignment horizontal="center"/>
    </xf>
    <xf numFmtId="180" fontId="1" fillId="0" borderId="23" xfId="42" applyNumberFormat="1" applyFont="1" applyBorder="1" applyAlignment="1">
      <alignment horizontal="center"/>
    </xf>
    <xf numFmtId="180" fontId="1" fillId="0" borderId="12" xfId="42" applyNumberFormat="1" applyFont="1" applyBorder="1" applyAlignment="1">
      <alignment horizontal="center"/>
    </xf>
    <xf numFmtId="180" fontId="1" fillId="0" borderId="24" xfId="42" applyNumberFormat="1" applyFont="1" applyBorder="1" applyAlignment="1">
      <alignment horizontal="center"/>
    </xf>
    <xf numFmtId="0" fontId="1" fillId="0" borderId="23"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xf>
    <xf numFmtId="0" fontId="1" fillId="0" borderId="0" xfId="0" applyFont="1" applyAlignment="1">
      <alignment horizontal="justify"/>
    </xf>
    <xf numFmtId="180" fontId="4" fillId="0" borderId="0" xfId="42" applyNumberFormat="1" applyFont="1" applyAlignment="1">
      <alignment horizontal="center" wrapText="1"/>
    </xf>
    <xf numFmtId="0" fontId="13" fillId="0" borderId="0" xfId="0" applyFont="1" applyAlignment="1">
      <alignment horizontal="center" wrapText="1"/>
    </xf>
    <xf numFmtId="0" fontId="1" fillId="0" borderId="0" xfId="0" applyNumberFormat="1" applyFont="1" applyAlignment="1">
      <alignment horizontal="justify" wrapText="1"/>
    </xf>
    <xf numFmtId="0" fontId="0" fillId="0" borderId="0" xfId="0" applyAlignment="1">
      <alignment horizontal="justify" wrapText="1"/>
    </xf>
    <xf numFmtId="0" fontId="3" fillId="0" borderId="0" xfId="0" applyFont="1" applyFill="1" applyAlignment="1">
      <alignment horizontal="justify" vertical="center" wrapText="1"/>
    </xf>
    <xf numFmtId="0" fontId="3" fillId="0" borderId="0" xfId="0" applyFont="1" applyFill="1" applyAlignment="1">
      <alignment horizontal="justify" vertical="top" wrapText="1"/>
    </xf>
    <xf numFmtId="0" fontId="8" fillId="0" borderId="0" xfId="0" applyFont="1" applyFill="1" applyAlignment="1">
      <alignment horizontal="justify" vertical="top" wrapText="1"/>
    </xf>
    <xf numFmtId="0" fontId="3" fillId="0" borderId="0" xfId="0" applyFont="1" applyAlignment="1">
      <alignment horizontal="justify" vertical="center" wrapText="1"/>
    </xf>
    <xf numFmtId="0" fontId="2" fillId="0" borderId="0" xfId="0" applyFont="1" applyAlignment="1">
      <alignment horizontal="left" vertical="top"/>
    </xf>
    <xf numFmtId="0" fontId="8" fillId="0" borderId="0" xfId="0" applyFont="1" applyAlignment="1">
      <alignment horizontal="justify" vertical="center" wrapText="1"/>
    </xf>
    <xf numFmtId="0" fontId="3" fillId="0" borderId="0" xfId="0" applyFont="1" applyAlignment="1">
      <alignment horizontal="justify" vertical="top"/>
    </xf>
    <xf numFmtId="0" fontId="2" fillId="0" borderId="0" xfId="0" applyFont="1" applyAlignment="1">
      <alignment horizontal="left"/>
    </xf>
    <xf numFmtId="0" fontId="2" fillId="0" borderId="0" xfId="0" applyFont="1" applyFill="1" applyAlignment="1">
      <alignment horizontal="justify" wrapText="1"/>
    </xf>
    <xf numFmtId="0" fontId="0" fillId="0" borderId="0" xfId="0" applyFill="1" applyAlignment="1">
      <alignment horizontal="justify" wrapText="1"/>
    </xf>
    <xf numFmtId="0" fontId="3" fillId="0" borderId="0" xfId="0" applyFont="1" applyAlignment="1">
      <alignment horizontal="justify"/>
    </xf>
    <xf numFmtId="0" fontId="3" fillId="0" borderId="0" xfId="0" applyFont="1" applyAlignment="1">
      <alignment horizontal="justify" vertical="center"/>
    </xf>
    <xf numFmtId="0" fontId="3" fillId="0" borderId="0" xfId="0" applyFont="1" applyAlignment="1">
      <alignment horizontal="left"/>
    </xf>
    <xf numFmtId="0" fontId="3" fillId="0" borderId="0" xfId="0" applyFont="1" applyFill="1" applyAlignment="1">
      <alignment horizontal="justify"/>
    </xf>
    <xf numFmtId="0" fontId="3" fillId="0" borderId="0" xfId="0" applyFont="1" applyAlignment="1">
      <alignment horizontal="justify" vertical="top" wrapText="1"/>
    </xf>
    <xf numFmtId="0" fontId="3" fillId="0" borderId="0" xfId="0" applyFont="1" applyAlignment="1">
      <alignment horizontal="justify" wrapText="1"/>
    </xf>
    <xf numFmtId="0" fontId="3" fillId="0" borderId="0" xfId="0" applyFont="1" applyAlignment="1">
      <alignment horizontal="left" wrapText="1"/>
    </xf>
    <xf numFmtId="0" fontId="3" fillId="0" borderId="0" xfId="0" applyFont="1" applyFill="1" applyAlignment="1">
      <alignment horizontal="justify" wrapText="1"/>
    </xf>
    <xf numFmtId="0" fontId="0" fillId="0" borderId="0" xfId="0" applyAlignment="1">
      <alignment wrapText="1"/>
    </xf>
    <xf numFmtId="0" fontId="3" fillId="0" borderId="0" xfId="0" applyNumberFormat="1" applyFont="1" applyFill="1" applyAlignment="1">
      <alignment horizontal="justify" vertical="top" wrapText="1"/>
    </xf>
    <xf numFmtId="0" fontId="3" fillId="0" borderId="0" xfId="0" applyFont="1" applyAlignment="1">
      <alignment horizontal="center"/>
    </xf>
    <xf numFmtId="0" fontId="3" fillId="0" borderId="0" xfId="0" applyFont="1" applyFill="1" applyAlignment="1">
      <alignment horizontal="justify" vertical="top"/>
    </xf>
    <xf numFmtId="0" fontId="3" fillId="0" borderId="0" xfId="0" applyFont="1" applyFill="1" applyAlignment="1" quotePrefix="1">
      <alignment horizontal="justify" vertical="top"/>
    </xf>
    <xf numFmtId="0" fontId="3" fillId="0" borderId="0" xfId="0" applyNumberFormat="1" applyFont="1" applyAlignment="1">
      <alignment horizontal="justify" vertical="justify" wrapText="1"/>
    </xf>
    <xf numFmtId="0" fontId="0" fillId="0" borderId="0" xfId="0"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2"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2</xdr:row>
      <xdr:rowOff>123825</xdr:rowOff>
    </xdr:to>
    <xdr:pic>
      <xdr:nvPicPr>
        <xdr:cNvPr id="1" name="Picture 1" descr="ccb logo 6dd(a)"/>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762000</xdr:colOff>
      <xdr:row>2</xdr:row>
      <xdr:rowOff>152400</xdr:rowOff>
    </xdr:to>
    <xdr:pic>
      <xdr:nvPicPr>
        <xdr:cNvPr id="1" name="Picture 1" descr="ccb logo 6dd(a)"/>
        <xdr:cNvPicPr preferRelativeResize="1">
          <a:picLocks noChangeAspect="1"/>
        </xdr:cNvPicPr>
      </xdr:nvPicPr>
      <xdr:blipFill>
        <a:blip r:embed="rId1"/>
        <a:stretch>
          <a:fillRect/>
        </a:stretch>
      </xdr:blipFill>
      <xdr:spPr>
        <a:xfrm>
          <a:off x="0" y="19050"/>
          <a:ext cx="10096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selection activeCell="I2" sqref="I2"/>
    </sheetView>
  </sheetViews>
  <sheetFormatPr defaultColWidth="9.140625" defaultRowHeight="12.75"/>
  <cols>
    <col min="1" max="1" width="29.8515625" style="1" customWidth="1"/>
    <col min="2" max="2" width="4.28125" style="40" customWidth="1"/>
    <col min="3" max="3" width="13.28125" style="6" bestFit="1" customWidth="1"/>
    <col min="4" max="4" width="2.28125" style="7" customWidth="1"/>
    <col min="5" max="5" width="13.28125" style="108" bestFit="1" customWidth="1"/>
    <col min="6" max="6" width="2.7109375" style="7" customWidth="1"/>
    <col min="7" max="7" width="13.57421875" style="6" customWidth="1"/>
    <col min="8" max="8" width="2.57421875" style="7" customWidth="1"/>
    <col min="9" max="9" width="13.57421875" style="6" customWidth="1"/>
    <col min="10" max="16384" width="9.140625" style="1" customWidth="1"/>
  </cols>
  <sheetData>
    <row r="1" ht="15.75">
      <c r="I1" s="141"/>
    </row>
    <row r="2" ht="12.75"/>
    <row r="3" ht="12.75"/>
    <row r="4" ht="12.75">
      <c r="A4" s="1" t="s">
        <v>60</v>
      </c>
    </row>
    <row r="6" spans="1:2" ht="12.75">
      <c r="A6" s="36" t="s">
        <v>5</v>
      </c>
      <c r="B6" s="49"/>
    </row>
    <row r="7" ht="12.75">
      <c r="A7" s="1" t="s">
        <v>214</v>
      </c>
    </row>
    <row r="8" ht="12" customHeight="1"/>
    <row r="9" ht="12" customHeight="1"/>
    <row r="10" spans="3:9" ht="12" customHeight="1">
      <c r="C10" s="156" t="s">
        <v>63</v>
      </c>
      <c r="D10" s="156"/>
      <c r="E10" s="156"/>
      <c r="G10" s="156" t="s">
        <v>62</v>
      </c>
      <c r="H10" s="156"/>
      <c r="I10" s="156"/>
    </row>
    <row r="11" spans="3:9" ht="12.75">
      <c r="C11" s="11"/>
      <c r="D11" s="10"/>
      <c r="E11" s="114"/>
      <c r="F11" s="10"/>
      <c r="G11" s="11"/>
      <c r="H11" s="10"/>
      <c r="I11" s="11"/>
    </row>
    <row r="12" spans="3:9" ht="12.75">
      <c r="C12" s="66" t="s">
        <v>53</v>
      </c>
      <c r="D12" s="10"/>
      <c r="E12" s="115" t="s">
        <v>53</v>
      </c>
      <c r="F12" s="10"/>
      <c r="G12" s="115" t="s">
        <v>216</v>
      </c>
      <c r="H12" s="10"/>
      <c r="I12" s="115" t="s">
        <v>216</v>
      </c>
    </row>
    <row r="13" spans="3:9" ht="12.75">
      <c r="C13" s="66" t="s">
        <v>215</v>
      </c>
      <c r="D13" s="10"/>
      <c r="E13" s="66" t="s">
        <v>179</v>
      </c>
      <c r="F13" s="10"/>
      <c r="G13" s="66" t="s">
        <v>215</v>
      </c>
      <c r="H13" s="10"/>
      <c r="I13" s="66" t="s">
        <v>179</v>
      </c>
    </row>
    <row r="14" spans="3:9" s="40" customFormat="1" ht="12.75">
      <c r="C14" s="66" t="s">
        <v>13</v>
      </c>
      <c r="D14" s="10"/>
      <c r="E14" s="115" t="s">
        <v>13</v>
      </c>
      <c r="F14" s="10"/>
      <c r="G14" s="66" t="s">
        <v>13</v>
      </c>
      <c r="H14" s="10"/>
      <c r="I14" s="66" t="s">
        <v>13</v>
      </c>
    </row>
    <row r="15" spans="2:9" s="40" customFormat="1" ht="12.75">
      <c r="B15" s="40" t="s">
        <v>39</v>
      </c>
      <c r="C15" s="66" t="s">
        <v>123</v>
      </c>
      <c r="D15" s="10"/>
      <c r="E15" s="115" t="s">
        <v>123</v>
      </c>
      <c r="F15" s="10"/>
      <c r="G15" s="66" t="s">
        <v>123</v>
      </c>
      <c r="H15" s="10"/>
      <c r="I15" s="66" t="s">
        <v>124</v>
      </c>
    </row>
    <row r="16" spans="1:9" ht="12.75">
      <c r="A16" s="36"/>
      <c r="I16" s="66"/>
    </row>
    <row r="17" spans="1:9" ht="12.75">
      <c r="A17" s="1" t="s">
        <v>6</v>
      </c>
      <c r="B17" s="40">
        <v>9</v>
      </c>
      <c r="C17" s="6">
        <v>150901</v>
      </c>
      <c r="E17" s="6">
        <v>110977</v>
      </c>
      <c r="G17" s="6">
        <v>466079</v>
      </c>
      <c r="I17" s="6">
        <v>348059</v>
      </c>
    </row>
    <row r="18" ht="12.75">
      <c r="E18" s="6"/>
    </row>
    <row r="19" spans="1:9" ht="12.75">
      <c r="A19" s="1" t="s">
        <v>64</v>
      </c>
      <c r="C19" s="7">
        <v>-93667</v>
      </c>
      <c r="E19" s="7">
        <v>-72991</v>
      </c>
      <c r="G19" s="7">
        <v>-298173</v>
      </c>
      <c r="I19" s="7">
        <v>-237930</v>
      </c>
    </row>
    <row r="20" spans="3:9" ht="12.75">
      <c r="C20" s="8"/>
      <c r="E20" s="117"/>
      <c r="G20" s="8"/>
      <c r="I20" s="8"/>
    </row>
    <row r="21" spans="1:9" ht="12.75">
      <c r="A21" s="1" t="s">
        <v>65</v>
      </c>
      <c r="C21" s="6">
        <f>SUM(C17:C19)</f>
        <v>57234</v>
      </c>
      <c r="E21" s="108">
        <f>SUM(E17:E19)</f>
        <v>37986</v>
      </c>
      <c r="G21" s="6">
        <f>SUM(G17:G19)</f>
        <v>167906</v>
      </c>
      <c r="I21" s="6">
        <f>SUM(I17:I19)</f>
        <v>110129</v>
      </c>
    </row>
    <row r="22" spans="3:5" ht="12.75">
      <c r="C22" s="102"/>
      <c r="D22" s="102"/>
      <c r="E22" s="118"/>
    </row>
    <row r="23" spans="1:9" ht="12.75">
      <c r="A23" s="1" t="s">
        <v>83</v>
      </c>
      <c r="C23" s="7">
        <v>3097</v>
      </c>
      <c r="E23" s="7">
        <v>2984</v>
      </c>
      <c r="G23" s="7">
        <v>12486</v>
      </c>
      <c r="I23" s="7">
        <v>4992</v>
      </c>
    </row>
    <row r="24" spans="3:9" ht="12.75">
      <c r="C24" s="7"/>
      <c r="E24" s="7"/>
      <c r="G24" s="7"/>
      <c r="I24" s="7"/>
    </row>
    <row r="25" spans="1:9" ht="12.75">
      <c r="A25" s="1" t="s">
        <v>74</v>
      </c>
      <c r="C25" s="6">
        <v>-4287</v>
      </c>
      <c r="E25" s="6">
        <v>-3013</v>
      </c>
      <c r="G25" s="6">
        <v>-9095</v>
      </c>
      <c r="I25" s="6">
        <v>-9297</v>
      </c>
    </row>
    <row r="26" ht="12.75">
      <c r="E26" s="6"/>
    </row>
    <row r="27" spans="1:9" ht="12.75">
      <c r="A27" s="1" t="s">
        <v>84</v>
      </c>
      <c r="C27" s="7">
        <v>-936</v>
      </c>
      <c r="E27" s="7">
        <v>-5012</v>
      </c>
      <c r="G27" s="7">
        <v>-4199</v>
      </c>
      <c r="I27" s="7">
        <v>-3292</v>
      </c>
    </row>
    <row r="28" spans="3:9" ht="12.75">
      <c r="C28" s="7"/>
      <c r="E28" s="7"/>
      <c r="G28" s="7"/>
      <c r="I28" s="7"/>
    </row>
    <row r="29" spans="1:9" ht="12.75">
      <c r="A29" s="1" t="s">
        <v>41</v>
      </c>
      <c r="C29" s="7">
        <v>-915</v>
      </c>
      <c r="E29" s="7">
        <v>-1567</v>
      </c>
      <c r="G29" s="7">
        <v>-3726</v>
      </c>
      <c r="I29" s="7">
        <v>-6018</v>
      </c>
    </row>
    <row r="30" spans="3:9" ht="12.75">
      <c r="C30" s="8"/>
      <c r="E30" s="117"/>
      <c r="G30" s="8"/>
      <c r="I30" s="8"/>
    </row>
    <row r="31" spans="1:9" ht="12.75">
      <c r="A31" s="1" t="s">
        <v>85</v>
      </c>
      <c r="B31" s="40">
        <v>9</v>
      </c>
      <c r="C31" s="6">
        <f>SUM(C21:C30)</f>
        <v>54193</v>
      </c>
      <c r="E31" s="6">
        <f>SUM(E21:E30)</f>
        <v>31378</v>
      </c>
      <c r="G31" s="6">
        <f>SUM(G21:G30)</f>
        <v>163372</v>
      </c>
      <c r="I31" s="6">
        <f>SUM(I21:I30)</f>
        <v>96514</v>
      </c>
    </row>
    <row r="33" spans="1:9" ht="12.75">
      <c r="A33" s="1" t="s">
        <v>86</v>
      </c>
      <c r="B33" s="40">
        <v>19</v>
      </c>
      <c r="C33" s="7">
        <v>-163</v>
      </c>
      <c r="E33" s="7">
        <v>-63</v>
      </c>
      <c r="G33" s="7">
        <v>-657</v>
      </c>
      <c r="I33" s="7">
        <v>257</v>
      </c>
    </row>
    <row r="34" spans="3:9" ht="12.75">
      <c r="C34" s="8"/>
      <c r="E34" s="117"/>
      <c r="G34" s="8"/>
      <c r="I34" s="8"/>
    </row>
    <row r="35" spans="1:9" ht="13.5" thickBot="1">
      <c r="A35" s="1" t="s">
        <v>87</v>
      </c>
      <c r="C35" s="9">
        <f>SUM(C31:C33)</f>
        <v>54030</v>
      </c>
      <c r="E35" s="119">
        <f>SUM(E31:E33)</f>
        <v>31315</v>
      </c>
      <c r="G35" s="9">
        <f>SUM(G31:G33)</f>
        <v>162715</v>
      </c>
      <c r="I35" s="9">
        <f>SUM(I31:I33)</f>
        <v>96771</v>
      </c>
    </row>
    <row r="36" ht="13.5" thickTop="1"/>
    <row r="37" spans="1:9" ht="12.75">
      <c r="A37" s="1" t="s">
        <v>88</v>
      </c>
      <c r="C37" s="7"/>
      <c r="E37" s="116"/>
      <c r="G37" s="7"/>
      <c r="I37" s="7"/>
    </row>
    <row r="38" spans="1:9" ht="13.5" thickBot="1">
      <c r="A38" s="1" t="s">
        <v>89</v>
      </c>
      <c r="C38" s="131">
        <f>C35</f>
        <v>54030</v>
      </c>
      <c r="E38" s="131">
        <f>E35</f>
        <v>31315</v>
      </c>
      <c r="G38" s="131">
        <f>G35</f>
        <v>162715</v>
      </c>
      <c r="I38" s="131">
        <f>I35</f>
        <v>96771</v>
      </c>
    </row>
    <row r="39" spans="3:9" ht="13.5" thickTop="1">
      <c r="C39" s="7"/>
      <c r="E39" s="116"/>
      <c r="G39" s="7"/>
      <c r="I39" s="116"/>
    </row>
    <row r="41" ht="12.75">
      <c r="A41" s="1" t="s">
        <v>90</v>
      </c>
    </row>
    <row r="42" ht="12.75">
      <c r="A42" s="1" t="s">
        <v>172</v>
      </c>
    </row>
    <row r="44" spans="1:9" ht="12.75">
      <c r="A44" s="4" t="s">
        <v>162</v>
      </c>
      <c r="B44" s="50">
        <v>27</v>
      </c>
      <c r="C44" s="110">
        <f>Notes!C256</f>
        <v>14.970698660312271</v>
      </c>
      <c r="E44" s="120">
        <v>8.88</v>
      </c>
      <c r="G44" s="111">
        <f>Notes!D256</f>
        <v>45.558140772037106</v>
      </c>
      <c r="I44" s="60">
        <v>27.51</v>
      </c>
    </row>
    <row r="46" spans="1:9" ht="13.5" thickBot="1">
      <c r="A46" s="4" t="s">
        <v>163</v>
      </c>
      <c r="B46" s="50">
        <v>27</v>
      </c>
      <c r="C46" s="109">
        <f>Notes!C269</f>
        <v>14.92096280667646</v>
      </c>
      <c r="E46" s="121">
        <v>8.75</v>
      </c>
      <c r="G46" s="109">
        <f>Notes!D269</f>
        <v>45.09351816183949</v>
      </c>
      <c r="I46" s="109">
        <v>26.89</v>
      </c>
    </row>
    <row r="47" ht="13.5" thickTop="1"/>
    <row r="50" ht="12.75">
      <c r="A50" s="1" t="s">
        <v>61</v>
      </c>
    </row>
    <row r="51" spans="1:9" ht="30" customHeight="1">
      <c r="A51" s="155" t="s">
        <v>182</v>
      </c>
      <c r="B51" s="155"/>
      <c r="C51" s="155"/>
      <c r="D51" s="155"/>
      <c r="E51" s="155"/>
      <c r="F51" s="155"/>
      <c r="G51" s="155"/>
      <c r="H51" s="155"/>
      <c r="I51" s="155"/>
    </row>
    <row r="54" ht="12.75">
      <c r="C54" s="1"/>
    </row>
  </sheetData>
  <sheetProtection password="B6C0" sheet="1" selectLockedCells="1" selectUnlockedCells="1"/>
  <mergeCells count="3">
    <mergeCell ref="A51:I51"/>
    <mergeCell ref="C10:E10"/>
    <mergeCell ref="G10:I10"/>
  </mergeCells>
  <printOptions/>
  <pageMargins left="0.57" right="0.6" top="0.5" bottom="0.5"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C7" sqref="C7"/>
    </sheetView>
  </sheetViews>
  <sheetFormatPr defaultColWidth="9.140625" defaultRowHeight="12.75"/>
  <cols>
    <col min="1" max="1" width="55.00390625" style="1" customWidth="1"/>
    <col min="2" max="2" width="4.7109375" style="40" bestFit="1" customWidth="1"/>
    <col min="3" max="3" width="12.00390625" style="12" bestFit="1" customWidth="1"/>
    <col min="4" max="4" width="1.7109375" style="1" customWidth="1"/>
    <col min="5" max="5" width="10.8515625" style="6" bestFit="1" customWidth="1"/>
    <col min="6" max="16384" width="9.140625" style="1" customWidth="1"/>
  </cols>
  <sheetData>
    <row r="1" ht="15.75">
      <c r="E1" s="141"/>
    </row>
    <row r="2" ht="12.75"/>
    <row r="3" ht="12.75"/>
    <row r="4" ht="12.75">
      <c r="A4" s="1" t="s">
        <v>60</v>
      </c>
    </row>
    <row r="6" ht="12.75">
      <c r="A6" s="36" t="s">
        <v>7</v>
      </c>
    </row>
    <row r="7" ht="12.75">
      <c r="A7" s="1" t="s">
        <v>217</v>
      </c>
    </row>
    <row r="9" spans="3:5" ht="12.75">
      <c r="C9" s="65" t="s">
        <v>103</v>
      </c>
      <c r="E9" s="66" t="s">
        <v>104</v>
      </c>
    </row>
    <row r="10" spans="3:5" ht="12.75">
      <c r="C10" s="65" t="s">
        <v>215</v>
      </c>
      <c r="D10" s="40"/>
      <c r="E10" s="65" t="s">
        <v>179</v>
      </c>
    </row>
    <row r="11" spans="3:5" ht="12.75">
      <c r="C11" s="65" t="s">
        <v>13</v>
      </c>
      <c r="D11" s="40"/>
      <c r="E11" s="66" t="s">
        <v>13</v>
      </c>
    </row>
    <row r="12" spans="2:5" ht="12.75">
      <c r="B12" s="40" t="s">
        <v>39</v>
      </c>
      <c r="C12" s="66" t="s">
        <v>123</v>
      </c>
      <c r="E12" s="66" t="s">
        <v>124</v>
      </c>
    </row>
    <row r="13" spans="1:5" ht="12.75">
      <c r="A13" s="36" t="s">
        <v>92</v>
      </c>
      <c r="C13" s="65"/>
      <c r="E13" s="66"/>
    </row>
    <row r="14" ht="12.75">
      <c r="A14" s="36" t="s">
        <v>93</v>
      </c>
    </row>
    <row r="15" spans="1:5" ht="12.75">
      <c r="A15" s="1" t="s">
        <v>105</v>
      </c>
      <c r="C15" s="17">
        <v>101734</v>
      </c>
      <c r="D15" s="2"/>
      <c r="E15" s="17">
        <v>103501</v>
      </c>
    </row>
    <row r="16" spans="1:5" ht="12.75">
      <c r="A16" s="1" t="s">
        <v>130</v>
      </c>
      <c r="C16" s="17">
        <v>5852</v>
      </c>
      <c r="D16" s="2"/>
      <c r="E16" s="17">
        <v>5940</v>
      </c>
    </row>
    <row r="17" spans="1:5" ht="12.75">
      <c r="A17" s="1" t="s">
        <v>140</v>
      </c>
      <c r="C17" s="17">
        <v>5884</v>
      </c>
      <c r="E17" s="17">
        <v>5884</v>
      </c>
    </row>
    <row r="18" spans="1:5" ht="12.75">
      <c r="A18" s="1" t="s">
        <v>164</v>
      </c>
      <c r="C18" s="17">
        <v>14</v>
      </c>
      <c r="E18" s="17">
        <v>16</v>
      </c>
    </row>
    <row r="19" spans="3:5" ht="12.75">
      <c r="C19" s="71">
        <f>SUM(C15:C18)</f>
        <v>113484</v>
      </c>
      <c r="E19" s="71">
        <f>SUM(E15:E18)</f>
        <v>115341</v>
      </c>
    </row>
    <row r="20" ht="12.75">
      <c r="C20" s="17"/>
    </row>
    <row r="21" ht="12.75">
      <c r="A21" s="36" t="s">
        <v>94</v>
      </c>
    </row>
    <row r="22" spans="1:5" ht="12.75">
      <c r="A22" s="1" t="s">
        <v>8</v>
      </c>
      <c r="C22" s="12">
        <v>781227</v>
      </c>
      <c r="E22" s="12">
        <v>608709</v>
      </c>
    </row>
    <row r="23" spans="1:5" ht="12.75">
      <c r="A23" s="1" t="s">
        <v>106</v>
      </c>
      <c r="B23" s="40">
        <v>15</v>
      </c>
      <c r="C23" s="12">
        <v>90484</v>
      </c>
      <c r="E23" s="12">
        <v>17336</v>
      </c>
    </row>
    <row r="24" spans="1:5" ht="12.75">
      <c r="A24" s="1" t="s">
        <v>168</v>
      </c>
      <c r="C24" s="12">
        <v>0</v>
      </c>
      <c r="E24" s="12">
        <v>13551</v>
      </c>
    </row>
    <row r="25" spans="1:5" ht="12.75">
      <c r="A25" s="1" t="s">
        <v>107</v>
      </c>
      <c r="B25" s="40">
        <v>15</v>
      </c>
      <c r="C25" s="12">
        <v>54258</v>
      </c>
      <c r="E25" s="12">
        <v>33734</v>
      </c>
    </row>
    <row r="26" spans="1:5" ht="12.75">
      <c r="A26" s="1" t="s">
        <v>108</v>
      </c>
      <c r="C26" s="12">
        <v>934</v>
      </c>
      <c r="E26" s="12">
        <v>923</v>
      </c>
    </row>
    <row r="27" spans="1:5" ht="12.75">
      <c r="A27" s="1" t="s">
        <v>76</v>
      </c>
      <c r="C27" s="12">
        <v>102894</v>
      </c>
      <c r="E27" s="12">
        <v>72728</v>
      </c>
    </row>
    <row r="28" spans="3:5" ht="12.75">
      <c r="C28" s="15">
        <f>SUM(C22:C27)</f>
        <v>1029797</v>
      </c>
      <c r="E28" s="39">
        <f>SUM(E22:E27)</f>
        <v>746981</v>
      </c>
    </row>
    <row r="30" spans="1:5" ht="13.5" thickBot="1">
      <c r="A30" s="36" t="s">
        <v>95</v>
      </c>
      <c r="C30" s="16">
        <f>+C19+C28</f>
        <v>1143281</v>
      </c>
      <c r="E30" s="16">
        <f>+E19+E28</f>
        <v>862322</v>
      </c>
    </row>
    <row r="31" ht="13.5" thickTop="1">
      <c r="A31" s="36"/>
    </row>
    <row r="32" ht="12.75">
      <c r="A32" s="36" t="s">
        <v>96</v>
      </c>
    </row>
    <row r="33" ht="12.75">
      <c r="A33" s="36" t="s">
        <v>97</v>
      </c>
    </row>
    <row r="34" spans="1:5" ht="12.75">
      <c r="A34" s="1" t="s">
        <v>109</v>
      </c>
      <c r="C34" s="12">
        <f>'ES'!C60</f>
        <v>72223</v>
      </c>
      <c r="E34" s="12">
        <v>70561</v>
      </c>
    </row>
    <row r="35" spans="1:5" ht="12.75">
      <c r="A35" s="1" t="s">
        <v>110</v>
      </c>
      <c r="C35" s="12">
        <f>'ES'!D60</f>
        <v>18250</v>
      </c>
      <c r="E35" s="12">
        <v>15675</v>
      </c>
    </row>
    <row r="36" spans="1:5" ht="12.75">
      <c r="A36" s="1" t="s">
        <v>111</v>
      </c>
      <c r="C36" s="12">
        <f>'ES'!E60</f>
        <v>-5648</v>
      </c>
      <c r="E36" s="12">
        <v>174</v>
      </c>
    </row>
    <row r="37" spans="1:5" ht="12.75">
      <c r="A37" s="1" t="s">
        <v>112</v>
      </c>
      <c r="C37" s="12">
        <f>'ES'!F60</f>
        <v>373458</v>
      </c>
      <c r="E37" s="12">
        <v>221561</v>
      </c>
    </row>
    <row r="38" spans="1:5" ht="12.75">
      <c r="A38" s="36" t="s">
        <v>98</v>
      </c>
      <c r="C38" s="15">
        <f>SUM(C34:C37)</f>
        <v>458283</v>
      </c>
      <c r="E38" s="15">
        <f>SUM(E34:E37)</f>
        <v>307971</v>
      </c>
    </row>
    <row r="39" ht="12.75">
      <c r="A39" s="36"/>
    </row>
    <row r="40" ht="12.75">
      <c r="A40" s="36" t="s">
        <v>99</v>
      </c>
    </row>
    <row r="41" spans="1:5" ht="12.75">
      <c r="A41" s="1" t="s">
        <v>115</v>
      </c>
      <c r="B41" s="40">
        <v>23</v>
      </c>
      <c r="C41" s="12">
        <v>18018</v>
      </c>
      <c r="E41" s="12">
        <v>17875</v>
      </c>
    </row>
    <row r="42" spans="1:5" ht="12.75">
      <c r="A42" s="1" t="s">
        <v>21</v>
      </c>
      <c r="C42" s="12">
        <v>5836</v>
      </c>
      <c r="E42" s="12">
        <v>6548</v>
      </c>
    </row>
    <row r="43" spans="3:5" ht="12.75">
      <c r="C43" s="15">
        <f>SUM(C41:C42)</f>
        <v>23854</v>
      </c>
      <c r="E43" s="15">
        <f>SUM(E41:E42)</f>
        <v>24423</v>
      </c>
    </row>
    <row r="44" ht="12.75">
      <c r="A44" s="36"/>
    </row>
    <row r="45" ht="12.75">
      <c r="A45" s="36" t="s">
        <v>100</v>
      </c>
    </row>
    <row r="46" spans="1:5" ht="12.75">
      <c r="A46" s="1" t="s">
        <v>115</v>
      </c>
      <c r="B46" s="40">
        <v>23</v>
      </c>
      <c r="C46" s="12">
        <v>85186</v>
      </c>
      <c r="E46" s="12">
        <v>72693</v>
      </c>
    </row>
    <row r="47" spans="1:5" ht="12.75">
      <c r="A47" s="1" t="s">
        <v>113</v>
      </c>
      <c r="C47" s="12">
        <v>42223</v>
      </c>
      <c r="E47" s="12">
        <v>13061</v>
      </c>
    </row>
    <row r="48" spans="1:5" ht="12.75">
      <c r="A48" s="1" t="s">
        <v>169</v>
      </c>
      <c r="C48" s="12">
        <v>0</v>
      </c>
      <c r="E48" s="12">
        <v>5929</v>
      </c>
    </row>
    <row r="49" spans="1:5" ht="12.75">
      <c r="A49" s="1" t="s">
        <v>114</v>
      </c>
      <c r="B49" s="40">
        <v>15</v>
      </c>
      <c r="C49" s="12">
        <v>533386</v>
      </c>
      <c r="E49" s="12">
        <v>437766</v>
      </c>
    </row>
    <row r="50" spans="1:5" ht="12.75">
      <c r="A50" s="1" t="s">
        <v>116</v>
      </c>
      <c r="C50" s="12">
        <v>349</v>
      </c>
      <c r="E50" s="12">
        <v>479</v>
      </c>
    </row>
    <row r="51" spans="3:5" ht="12.75">
      <c r="C51" s="15">
        <f>SUM(C46:C50)</f>
        <v>661144</v>
      </c>
      <c r="E51" s="15">
        <f>SUM(E46:E50)</f>
        <v>529928</v>
      </c>
    </row>
    <row r="52" spans="3:5" ht="12.75">
      <c r="C52" s="37"/>
      <c r="E52" s="38"/>
    </row>
    <row r="53" spans="1:5" ht="12.75">
      <c r="A53" s="36" t="s">
        <v>101</v>
      </c>
      <c r="C53" s="15">
        <f>+C43+C51</f>
        <v>684998</v>
      </c>
      <c r="E53" s="15">
        <f>+E43+E51</f>
        <v>554351</v>
      </c>
    </row>
    <row r="55" spans="1:5" ht="13.5" thickBot="1">
      <c r="A55" s="36" t="s">
        <v>102</v>
      </c>
      <c r="B55" s="1"/>
      <c r="C55" s="61">
        <f>+C38+C53</f>
        <v>1143281</v>
      </c>
      <c r="E55" s="61">
        <f>+E38+E53</f>
        <v>862322</v>
      </c>
    </row>
    <row r="56" spans="2:5" ht="13.5" thickTop="1">
      <c r="B56" s="1"/>
      <c r="C56" s="1"/>
      <c r="E56" s="1"/>
    </row>
    <row r="57" spans="3:5" ht="12.75">
      <c r="C57" s="1"/>
      <c r="E57" s="1"/>
    </row>
    <row r="58" spans="1:5" ht="13.5" thickBot="1">
      <c r="A58" s="1" t="s">
        <v>121</v>
      </c>
      <c r="C58" s="53">
        <f>C38/(C34/0.2)</f>
        <v>1.2690777176245793</v>
      </c>
      <c r="E58" s="53">
        <f>E38/(E34/0.2)</f>
        <v>0.8729213021357407</v>
      </c>
    </row>
    <row r="59" spans="2:7" ht="13.5" thickTop="1">
      <c r="B59" s="10"/>
      <c r="C59" s="6"/>
      <c r="D59" s="7"/>
      <c r="F59" s="7"/>
      <c r="G59" s="6"/>
    </row>
    <row r="60" spans="2:7" ht="12.75">
      <c r="B60" s="10"/>
      <c r="C60" s="6"/>
      <c r="D60" s="7"/>
      <c r="F60" s="7"/>
      <c r="G60" s="6"/>
    </row>
    <row r="61" spans="1:7" ht="12.75">
      <c r="A61" s="1" t="s">
        <v>61</v>
      </c>
      <c r="B61" s="10"/>
      <c r="C61" s="6"/>
      <c r="D61" s="7"/>
      <c r="F61" s="7"/>
      <c r="G61" s="6"/>
    </row>
    <row r="62" spans="1:7" ht="40.5" customHeight="1">
      <c r="A62" s="155" t="s">
        <v>181</v>
      </c>
      <c r="B62" s="155"/>
      <c r="C62" s="155"/>
      <c r="D62" s="155"/>
      <c r="E62" s="155"/>
      <c r="F62" s="33"/>
      <c r="G62" s="33"/>
    </row>
  </sheetData>
  <sheetProtection password="B6C0" sheet="1" selectLockedCells="1" selectUnlockedCells="1"/>
  <mergeCells count="1">
    <mergeCell ref="A62:E62"/>
  </mergeCells>
  <printOptions/>
  <pageMargins left="0.75" right="0.75" top="0.5" bottom="0.5" header="0.5" footer="0.5"/>
  <pageSetup fitToHeight="1"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G2" sqref="G2"/>
    </sheetView>
  </sheetViews>
  <sheetFormatPr defaultColWidth="9.140625" defaultRowHeight="12.75"/>
  <cols>
    <col min="1" max="1" width="37.421875" style="1" customWidth="1"/>
    <col min="2" max="2" width="6.57421875" style="40" customWidth="1"/>
    <col min="3" max="3" width="9.8515625" style="12" bestFit="1" customWidth="1"/>
    <col min="4" max="4" width="9.8515625" style="17" bestFit="1" customWidth="1"/>
    <col min="5" max="5" width="9.8515625" style="1" bestFit="1" customWidth="1"/>
    <col min="6" max="6" width="10.8515625" style="6" bestFit="1" customWidth="1"/>
    <col min="7" max="7" width="11.00390625" style="2" customWidth="1"/>
    <col min="8" max="16384" width="9.140625" style="1" customWidth="1"/>
  </cols>
  <sheetData>
    <row r="1" ht="15.75">
      <c r="G1" s="141"/>
    </row>
    <row r="2" ht="12.75"/>
    <row r="3" ht="12.75"/>
    <row r="4" spans="1:2" ht="12.75">
      <c r="A4" s="1" t="s">
        <v>60</v>
      </c>
      <c r="B4" s="13"/>
    </row>
    <row r="6" spans="1:2" ht="12.75">
      <c r="A6" s="36" t="s">
        <v>44</v>
      </c>
      <c r="B6" s="49"/>
    </row>
    <row r="7" ht="12.75">
      <c r="A7" s="1" t="s">
        <v>214</v>
      </c>
    </row>
    <row r="10" spans="3:7" ht="12.75" customHeight="1">
      <c r="C10" s="157" t="s">
        <v>117</v>
      </c>
      <c r="D10" s="158"/>
      <c r="E10" s="158"/>
      <c r="F10" s="158"/>
      <c r="G10" s="159"/>
    </row>
    <row r="11" spans="3:7" ht="12.75">
      <c r="C11" s="160" t="s">
        <v>9</v>
      </c>
      <c r="D11" s="161"/>
      <c r="E11" s="162"/>
      <c r="F11" s="68" t="s">
        <v>10</v>
      </c>
      <c r="G11" s="125"/>
    </row>
    <row r="12" spans="3:7" ht="12.75">
      <c r="C12" s="44" t="s">
        <v>27</v>
      </c>
      <c r="D12" s="45" t="s">
        <v>27</v>
      </c>
      <c r="E12" s="47" t="s">
        <v>40</v>
      </c>
      <c r="F12" s="48" t="s">
        <v>11</v>
      </c>
      <c r="G12" s="125" t="s">
        <v>12</v>
      </c>
    </row>
    <row r="13" spans="3:7" ht="12.75">
      <c r="C13" s="32" t="s">
        <v>78</v>
      </c>
      <c r="D13" s="31" t="s">
        <v>79</v>
      </c>
      <c r="E13" s="5" t="s">
        <v>80</v>
      </c>
      <c r="F13" s="35" t="s">
        <v>119</v>
      </c>
      <c r="G13" s="125"/>
    </row>
    <row r="14" spans="3:7" ht="12.75">
      <c r="C14" s="46"/>
      <c r="D14" s="3"/>
      <c r="E14" s="43" t="s">
        <v>81</v>
      </c>
      <c r="F14" s="51"/>
      <c r="G14" s="51"/>
    </row>
    <row r="15" spans="2:7" ht="12.75">
      <c r="B15" s="40" t="s">
        <v>39</v>
      </c>
      <c r="C15" s="31" t="s">
        <v>13</v>
      </c>
      <c r="D15" s="31" t="s">
        <v>13</v>
      </c>
      <c r="E15" s="5" t="s">
        <v>13</v>
      </c>
      <c r="F15" s="10" t="s">
        <v>13</v>
      </c>
      <c r="G15" s="10" t="s">
        <v>13</v>
      </c>
    </row>
    <row r="16" spans="3:6" ht="12" customHeight="1">
      <c r="C16" s="13"/>
      <c r="D16" s="13"/>
      <c r="E16" s="13"/>
      <c r="F16" s="13"/>
    </row>
    <row r="17" ht="12" customHeight="1">
      <c r="A17" s="76" t="s">
        <v>218</v>
      </c>
    </row>
    <row r="18" ht="12" customHeight="1">
      <c r="A18" s="36"/>
    </row>
    <row r="19" spans="1:7" ht="12" customHeight="1">
      <c r="A19" s="36" t="s">
        <v>170</v>
      </c>
      <c r="C19" s="12">
        <v>70008</v>
      </c>
      <c r="D19" s="17">
        <v>14818</v>
      </c>
      <c r="E19" s="6">
        <v>-7285</v>
      </c>
      <c r="F19" s="6">
        <v>137123</v>
      </c>
      <c r="G19" s="72">
        <f>SUM(C19:F19)</f>
        <v>214664</v>
      </c>
    </row>
    <row r="20" spans="1:7" ht="12" customHeight="1">
      <c r="A20" s="36"/>
      <c r="E20" s="12"/>
      <c r="G20" s="72"/>
    </row>
    <row r="21" ht="12" customHeight="1">
      <c r="A21" s="1" t="s">
        <v>138</v>
      </c>
    </row>
    <row r="22" spans="1:7" ht="12" customHeight="1">
      <c r="A22" s="1" t="s">
        <v>139</v>
      </c>
      <c r="C22" s="12">
        <v>553</v>
      </c>
      <c r="D22" s="17">
        <v>858</v>
      </c>
      <c r="E22" s="12">
        <v>0</v>
      </c>
      <c r="F22" s="12">
        <v>0</v>
      </c>
      <c r="G22" s="72">
        <f>SUM(C22:F22)</f>
        <v>1411</v>
      </c>
    </row>
    <row r="23" ht="12" customHeight="1"/>
    <row r="24" spans="1:7" ht="12" customHeight="1">
      <c r="A24" s="1" t="s">
        <v>196</v>
      </c>
      <c r="C24" s="12">
        <v>0</v>
      </c>
      <c r="D24" s="17">
        <v>-1</v>
      </c>
      <c r="E24" s="12">
        <v>0</v>
      </c>
      <c r="F24" s="12">
        <v>0</v>
      </c>
      <c r="G24" s="72">
        <f>SUM(C24:F24)</f>
        <v>-1</v>
      </c>
    </row>
    <row r="25" ht="12" customHeight="1"/>
    <row r="26" spans="1:7" ht="12.75">
      <c r="A26" s="1" t="s">
        <v>87</v>
      </c>
      <c r="C26" s="17">
        <v>0</v>
      </c>
      <c r="D26" s="17">
        <v>0</v>
      </c>
      <c r="E26" s="17">
        <v>0</v>
      </c>
      <c r="F26" s="6">
        <f>'IS'!I38</f>
        <v>96771</v>
      </c>
      <c r="G26" s="72">
        <f>SUM(C26:F26)</f>
        <v>96771</v>
      </c>
    </row>
    <row r="27" ht="12" customHeight="1"/>
    <row r="28" ht="12.75">
      <c r="A28" s="41" t="s">
        <v>118</v>
      </c>
    </row>
    <row r="29" spans="1:7" ht="12.75">
      <c r="A29" s="1" t="s">
        <v>191</v>
      </c>
      <c r="C29" s="17">
        <v>0</v>
      </c>
      <c r="D29" s="17">
        <v>0</v>
      </c>
      <c r="E29" s="42">
        <v>7459</v>
      </c>
      <c r="F29" s="17">
        <v>0</v>
      </c>
      <c r="G29" s="72">
        <f>SUM(C29:F29)</f>
        <v>7459</v>
      </c>
    </row>
    <row r="30" spans="3:7" ht="12.75">
      <c r="C30" s="17"/>
      <c r="E30" s="42"/>
      <c r="F30" s="17"/>
      <c r="G30" s="72"/>
    </row>
    <row r="31" spans="1:9" ht="12.75">
      <c r="A31" s="1" t="s">
        <v>197</v>
      </c>
      <c r="C31" s="17"/>
      <c r="E31" s="42"/>
      <c r="F31" s="17"/>
      <c r="G31" s="72"/>
      <c r="H31" s="17"/>
      <c r="I31" s="144"/>
    </row>
    <row r="32" spans="1:9" ht="12.75">
      <c r="A32" s="1" t="s">
        <v>198</v>
      </c>
      <c r="C32" s="17">
        <v>0</v>
      </c>
      <c r="D32" s="17">
        <v>0</v>
      </c>
      <c r="E32" s="17">
        <v>0</v>
      </c>
      <c r="F32" s="17">
        <v>-8457</v>
      </c>
      <c r="G32" s="72">
        <f>SUM(C32:F32)</f>
        <v>-8457</v>
      </c>
      <c r="H32" s="17"/>
      <c r="I32" s="144"/>
    </row>
    <row r="33" spans="3:7" ht="12.75">
      <c r="C33" s="17"/>
      <c r="E33" s="42"/>
      <c r="F33" s="17"/>
      <c r="G33" s="72"/>
    </row>
    <row r="34" spans="1:9" ht="12.75">
      <c r="A34" s="1" t="s">
        <v>199</v>
      </c>
      <c r="C34" s="17"/>
      <c r="E34" s="42"/>
      <c r="F34" s="17"/>
      <c r="G34" s="72"/>
      <c r="H34" s="17"/>
      <c r="I34" s="144"/>
    </row>
    <row r="35" spans="1:9" ht="12.75">
      <c r="A35" s="1" t="s">
        <v>200</v>
      </c>
      <c r="C35" s="17">
        <v>0</v>
      </c>
      <c r="D35" s="17">
        <v>0</v>
      </c>
      <c r="E35" s="17">
        <v>0</v>
      </c>
      <c r="F35" s="17">
        <v>-3876</v>
      </c>
      <c r="G35" s="72">
        <f>SUM(C35:F35)</f>
        <v>-3876</v>
      </c>
      <c r="H35" s="17"/>
      <c r="I35" s="144"/>
    </row>
    <row r="36" spans="3:7" ht="12.75">
      <c r="C36" s="17"/>
      <c r="E36" s="42"/>
      <c r="F36" s="17"/>
      <c r="G36" s="72"/>
    </row>
    <row r="37" spans="1:7" ht="13.5" thickBot="1">
      <c r="A37" s="36" t="s">
        <v>219</v>
      </c>
      <c r="C37" s="9">
        <f>SUM(C19:C36)</f>
        <v>70561</v>
      </c>
      <c r="D37" s="9">
        <f>SUM(D19:D36)</f>
        <v>15675</v>
      </c>
      <c r="E37" s="9">
        <f>SUM(E19:E36)</f>
        <v>174</v>
      </c>
      <c r="F37" s="9">
        <f>SUM(F19:F36)</f>
        <v>221561</v>
      </c>
      <c r="G37" s="9">
        <f>SUM(G19:G36)</f>
        <v>307971</v>
      </c>
    </row>
    <row r="38" ht="13.5" thickTop="1"/>
    <row r="40" spans="1:6" ht="12" customHeight="1">
      <c r="A40" s="76" t="s">
        <v>220</v>
      </c>
      <c r="C40" s="13"/>
      <c r="D40" s="13"/>
      <c r="E40" s="13"/>
      <c r="F40" s="13"/>
    </row>
    <row r="41" spans="1:6" ht="12" customHeight="1">
      <c r="A41" s="36"/>
      <c r="C41" s="13"/>
      <c r="D41" s="13"/>
      <c r="E41" s="13"/>
      <c r="F41" s="13"/>
    </row>
    <row r="42" spans="1:7" ht="12" customHeight="1">
      <c r="A42" s="36" t="s">
        <v>180</v>
      </c>
      <c r="C42" s="12">
        <v>70561</v>
      </c>
      <c r="D42" s="17">
        <v>15675</v>
      </c>
      <c r="E42" s="6">
        <v>174</v>
      </c>
      <c r="F42" s="6">
        <v>221561</v>
      </c>
      <c r="G42" s="72">
        <f>SUM(C42:F42)</f>
        <v>307971</v>
      </c>
    </row>
    <row r="43" ht="12" customHeight="1"/>
    <row r="44" ht="12" customHeight="1">
      <c r="A44" s="1" t="s">
        <v>138</v>
      </c>
    </row>
    <row r="45" spans="1:7" ht="12" customHeight="1">
      <c r="A45" s="1" t="s">
        <v>139</v>
      </c>
      <c r="B45" s="40">
        <v>7</v>
      </c>
      <c r="C45" s="12">
        <v>1662</v>
      </c>
      <c r="D45" s="17">
        <v>2576</v>
      </c>
      <c r="E45" s="12">
        <v>0</v>
      </c>
      <c r="F45" s="12">
        <v>0</v>
      </c>
      <c r="G45" s="72">
        <f>SUM(C45:F45)</f>
        <v>4238</v>
      </c>
    </row>
    <row r="46" spans="5:7" ht="12" customHeight="1">
      <c r="E46" s="12"/>
      <c r="F46" s="12"/>
      <c r="G46" s="72"/>
    </row>
    <row r="47" spans="1:7" ht="12" customHeight="1">
      <c r="A47" s="1" t="s">
        <v>196</v>
      </c>
      <c r="D47" s="17">
        <v>-1</v>
      </c>
      <c r="E47" s="12"/>
      <c r="F47" s="12"/>
      <c r="G47" s="72">
        <f>SUM(C47:F47)</f>
        <v>-1</v>
      </c>
    </row>
    <row r="48" ht="12" customHeight="1"/>
    <row r="49" spans="1:7" ht="12.75">
      <c r="A49" s="1" t="s">
        <v>87</v>
      </c>
      <c r="C49" s="17">
        <v>0</v>
      </c>
      <c r="D49" s="17">
        <v>0</v>
      </c>
      <c r="E49" s="17">
        <v>0</v>
      </c>
      <c r="F49" s="6">
        <f>'IS'!G38</f>
        <v>162715</v>
      </c>
      <c r="G49" s="72">
        <f>SUM(C49:F49)</f>
        <v>162715</v>
      </c>
    </row>
    <row r="50" ht="12" customHeight="1"/>
    <row r="51" ht="12.75">
      <c r="A51" s="41" t="s">
        <v>118</v>
      </c>
    </row>
    <row r="52" spans="1:7" ht="12.75">
      <c r="A52" s="1" t="s">
        <v>210</v>
      </c>
      <c r="C52" s="17">
        <v>0</v>
      </c>
      <c r="D52" s="17">
        <v>0</v>
      </c>
      <c r="E52" s="42">
        <f>-5648-E42</f>
        <v>-5822</v>
      </c>
      <c r="F52" s="17">
        <v>0</v>
      </c>
      <c r="G52" s="72">
        <f>SUM(C52:F52)</f>
        <v>-5822</v>
      </c>
    </row>
    <row r="53" spans="3:7" ht="12.75">
      <c r="C53" s="17"/>
      <c r="E53" s="42"/>
      <c r="F53" s="17"/>
      <c r="G53" s="72"/>
    </row>
    <row r="54" spans="1:9" ht="12.75">
      <c r="A54" s="1" t="s">
        <v>197</v>
      </c>
      <c r="C54" s="17"/>
      <c r="E54" s="42"/>
      <c r="F54" s="17"/>
      <c r="G54" s="72"/>
      <c r="H54" s="17"/>
      <c r="I54" s="144"/>
    </row>
    <row r="55" spans="1:9" ht="12.75">
      <c r="A55" s="1" t="s">
        <v>201</v>
      </c>
      <c r="B55" s="40">
        <v>8</v>
      </c>
      <c r="C55" s="17">
        <v>0</v>
      </c>
      <c r="D55" s="17">
        <v>0</v>
      </c>
      <c r="E55" s="17">
        <v>0</v>
      </c>
      <c r="F55" s="17">
        <v>-8654</v>
      </c>
      <c r="G55" s="72">
        <f>SUM(C55:F55)</f>
        <v>-8654</v>
      </c>
      <c r="H55" s="17"/>
      <c r="I55" s="144"/>
    </row>
    <row r="56" spans="3:7" ht="12.75">
      <c r="C56" s="17"/>
      <c r="E56" s="42"/>
      <c r="F56" s="17"/>
      <c r="G56" s="72"/>
    </row>
    <row r="57" spans="1:9" ht="12.75">
      <c r="A57" s="1" t="s">
        <v>199</v>
      </c>
      <c r="C57" s="17"/>
      <c r="E57" s="42"/>
      <c r="F57" s="17"/>
      <c r="G57" s="72"/>
      <c r="H57" s="17"/>
      <c r="I57" s="144"/>
    </row>
    <row r="58" spans="1:9" ht="12.75">
      <c r="A58" s="1" t="s">
        <v>202</v>
      </c>
      <c r="B58" s="40">
        <v>8</v>
      </c>
      <c r="C58" s="17">
        <v>0</v>
      </c>
      <c r="D58" s="17">
        <v>0</v>
      </c>
      <c r="E58" s="17">
        <v>0</v>
      </c>
      <c r="F58" s="17">
        <v>-2164</v>
      </c>
      <c r="G58" s="72">
        <f>SUM(C58:F58)</f>
        <v>-2164</v>
      </c>
      <c r="H58" s="17"/>
      <c r="I58" s="144"/>
    </row>
    <row r="59" spans="3:7" ht="12.75">
      <c r="C59" s="17"/>
      <c r="E59" s="42"/>
      <c r="F59" s="17"/>
      <c r="G59" s="72"/>
    </row>
    <row r="60" spans="1:7" ht="13.5" thickBot="1">
      <c r="A60" s="36" t="s">
        <v>221</v>
      </c>
      <c r="C60" s="16">
        <f>SUM(C42:C58)</f>
        <v>72223</v>
      </c>
      <c r="D60" s="16">
        <f>SUM(D42:D58)</f>
        <v>18250</v>
      </c>
      <c r="E60" s="16">
        <f>SUM(E42:E58)</f>
        <v>-5648</v>
      </c>
      <c r="F60" s="16">
        <f>SUM(F42:F58)</f>
        <v>373458</v>
      </c>
      <c r="G60" s="16">
        <f>SUM(G42:G58)</f>
        <v>458283</v>
      </c>
    </row>
    <row r="61" ht="13.5" thickTop="1"/>
    <row r="65" spans="1:4" ht="12.75">
      <c r="A65" s="1" t="s">
        <v>61</v>
      </c>
      <c r="C65" s="1"/>
      <c r="D65" s="1"/>
    </row>
    <row r="66" spans="1:7" ht="41.25" customHeight="1">
      <c r="A66" s="155" t="s">
        <v>183</v>
      </c>
      <c r="B66" s="155"/>
      <c r="C66" s="155"/>
      <c r="D66" s="155"/>
      <c r="E66" s="155"/>
      <c r="F66" s="155"/>
      <c r="G66" s="155"/>
    </row>
  </sheetData>
  <sheetProtection password="B6C0" sheet="1" selectLockedCells="1" selectUnlockedCells="1"/>
  <mergeCells count="3">
    <mergeCell ref="A66:G66"/>
    <mergeCell ref="C10:G10"/>
    <mergeCell ref="C11:E11"/>
  </mergeCells>
  <printOptions/>
  <pageMargins left="0.49" right="0.38" top="0.5" bottom="0.5" header="0.5" footer="0.5"/>
  <pageSetup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D2" sqref="D2"/>
    </sheetView>
  </sheetViews>
  <sheetFormatPr defaultColWidth="9.140625" defaultRowHeight="12.75"/>
  <cols>
    <col min="1" max="1" width="61.421875" style="1" bestFit="1" customWidth="1"/>
    <col min="2" max="2" width="3.57421875" style="1" customWidth="1"/>
    <col min="3" max="3" width="13.7109375" style="12" customWidth="1"/>
    <col min="4" max="4" width="13.8515625" style="1" customWidth="1"/>
    <col min="5" max="16384" width="9.140625" style="1" customWidth="1"/>
  </cols>
  <sheetData>
    <row r="1" ht="15.75">
      <c r="D1" s="141"/>
    </row>
    <row r="2" ht="12.75"/>
    <row r="3" ht="12.75"/>
    <row r="4" ht="12.75">
      <c r="A4" s="1" t="s">
        <v>60</v>
      </c>
    </row>
    <row r="5" ht="12.75">
      <c r="A5" s="12"/>
    </row>
    <row r="6" ht="12.75">
      <c r="A6" s="36" t="s">
        <v>68</v>
      </c>
    </row>
    <row r="7" ht="12.75">
      <c r="A7" s="1" t="s">
        <v>214</v>
      </c>
    </row>
    <row r="10" spans="3:4" ht="12.75">
      <c r="C10" s="164" t="s">
        <v>62</v>
      </c>
      <c r="D10" s="165"/>
    </row>
    <row r="11" spans="3:4" ht="12.75">
      <c r="C11" s="132"/>
      <c r="D11" s="133"/>
    </row>
    <row r="12" spans="3:4" ht="12.75">
      <c r="C12" s="66" t="s">
        <v>216</v>
      </c>
      <c r="D12" s="66" t="s">
        <v>216</v>
      </c>
    </row>
    <row r="13" spans="3:4" ht="12.75">
      <c r="C13" s="67" t="s">
        <v>215</v>
      </c>
      <c r="D13" s="67" t="s">
        <v>179</v>
      </c>
    </row>
    <row r="14" spans="3:4" ht="12.75">
      <c r="C14" s="65" t="s">
        <v>13</v>
      </c>
      <c r="D14" s="65" t="s">
        <v>13</v>
      </c>
    </row>
    <row r="15" spans="3:4" ht="12.75">
      <c r="C15" s="66" t="s">
        <v>123</v>
      </c>
      <c r="D15" s="66" t="s">
        <v>124</v>
      </c>
    </row>
    <row r="16" spans="3:4" ht="12.75">
      <c r="C16" s="11"/>
      <c r="D16" s="11"/>
    </row>
    <row r="17" spans="1:4" ht="12.75">
      <c r="A17" s="1" t="s">
        <v>208</v>
      </c>
      <c r="C17" s="12">
        <v>36086</v>
      </c>
      <c r="D17" s="12">
        <v>73954</v>
      </c>
    </row>
    <row r="18" ht="12.75">
      <c r="D18" s="12"/>
    </row>
    <row r="19" spans="1:4" ht="12.75">
      <c r="A19" s="1" t="s">
        <v>185</v>
      </c>
      <c r="C19" s="12">
        <v>-6385</v>
      </c>
      <c r="D19" s="12">
        <v>-34225</v>
      </c>
    </row>
    <row r="20" ht="12.75">
      <c r="D20" s="12"/>
    </row>
    <row r="21" spans="1:4" ht="12.75">
      <c r="A21" s="1" t="s">
        <v>238</v>
      </c>
      <c r="C21" s="12">
        <v>6395</v>
      </c>
      <c r="D21" s="12">
        <v>-38348</v>
      </c>
    </row>
    <row r="22" spans="3:4" ht="12.75">
      <c r="C22" s="14"/>
      <c r="D22" s="14"/>
    </row>
    <row r="23" spans="1:4" ht="12.75">
      <c r="A23" s="1" t="s">
        <v>209</v>
      </c>
      <c r="C23" s="12">
        <f>SUM(C17:C22)</f>
        <v>36096</v>
      </c>
      <c r="D23" s="12">
        <f>SUM(D17:D22)</f>
        <v>1381</v>
      </c>
    </row>
    <row r="24" ht="12.75">
      <c r="D24" s="12"/>
    </row>
    <row r="25" spans="1:4" ht="12.75">
      <c r="A25" s="1" t="s">
        <v>70</v>
      </c>
      <c r="C25" s="12">
        <v>-6044</v>
      </c>
      <c r="D25" s="12">
        <v>2271</v>
      </c>
    </row>
    <row r="26" ht="12.75">
      <c r="D26" s="12"/>
    </row>
    <row r="27" spans="1:4" ht="12.75">
      <c r="A27" s="1" t="s">
        <v>56</v>
      </c>
      <c r="C27" s="12">
        <v>72728</v>
      </c>
      <c r="D27" s="12">
        <v>69076</v>
      </c>
    </row>
    <row r="28" ht="12.75">
      <c r="D28" s="12"/>
    </row>
    <row r="29" spans="1:4" ht="13.5" thickBot="1">
      <c r="A29" s="1" t="s">
        <v>75</v>
      </c>
      <c r="C29" s="16">
        <f>SUM(C23:C27)</f>
        <v>102780</v>
      </c>
      <c r="D29" s="16">
        <f>SUM(D23:D27)</f>
        <v>72728</v>
      </c>
    </row>
    <row r="30" ht="13.5" thickTop="1"/>
    <row r="32" ht="12.75">
      <c r="A32" s="1" t="s">
        <v>58</v>
      </c>
    </row>
    <row r="34" spans="1:4" ht="12.75">
      <c r="A34" s="1" t="s">
        <v>165</v>
      </c>
      <c r="C34" s="12">
        <v>84539</v>
      </c>
      <c r="D34" s="12">
        <v>57131</v>
      </c>
    </row>
    <row r="35" spans="1:4" ht="12.75">
      <c r="A35" s="1" t="s">
        <v>76</v>
      </c>
      <c r="C35" s="14">
        <v>18355</v>
      </c>
      <c r="D35" s="14">
        <v>15597</v>
      </c>
    </row>
    <row r="36" spans="3:4" ht="12.75">
      <c r="C36" s="17">
        <f>SUM(C34:C35)</f>
        <v>102894</v>
      </c>
      <c r="D36" s="17">
        <f>SUM(D34:D35)</f>
        <v>72728</v>
      </c>
    </row>
    <row r="37" spans="1:4" ht="12.75">
      <c r="A37" s="1" t="s">
        <v>171</v>
      </c>
      <c r="C37" s="17">
        <v>-114</v>
      </c>
      <c r="D37" s="17">
        <v>0</v>
      </c>
    </row>
    <row r="38" spans="1:4" ht="13.5" thickBot="1">
      <c r="A38" s="1" t="s">
        <v>77</v>
      </c>
      <c r="C38" s="16">
        <f>SUM(C36:C37)</f>
        <v>102780</v>
      </c>
      <c r="D38" s="16">
        <f>SUM(D36:D37)</f>
        <v>72728</v>
      </c>
    </row>
    <row r="39" ht="13.5" thickTop="1">
      <c r="C39" s="17"/>
    </row>
    <row r="40" ht="12.75">
      <c r="C40" s="17"/>
    </row>
    <row r="41" spans="1:4" ht="51" customHeight="1">
      <c r="A41" s="166" t="s">
        <v>245</v>
      </c>
      <c r="B41" s="167"/>
      <c r="C41" s="167"/>
      <c r="D41" s="167"/>
    </row>
    <row r="43" ht="12.75">
      <c r="C43" s="17"/>
    </row>
    <row r="44" ht="12.75">
      <c r="C44" s="17"/>
    </row>
    <row r="45" ht="12.75">
      <c r="A45" s="1" t="s">
        <v>61</v>
      </c>
    </row>
    <row r="46" spans="1:8" ht="38.25" customHeight="1">
      <c r="A46" s="163" t="s">
        <v>184</v>
      </c>
      <c r="B46" s="163"/>
      <c r="C46" s="163"/>
      <c r="D46" s="163"/>
      <c r="E46" s="33"/>
      <c r="F46" s="33"/>
      <c r="G46" s="33"/>
      <c r="H46" s="33"/>
    </row>
  </sheetData>
  <sheetProtection password="B6C0" sheet="1" selectLockedCells="1" selectUnlockedCells="1"/>
  <mergeCells count="3">
    <mergeCell ref="A46:D46"/>
    <mergeCell ref="C10:D10"/>
    <mergeCell ref="A41:D41"/>
  </mergeCells>
  <printOptions/>
  <pageMargins left="0.75" right="0.75" top="0.5" bottom="0.5" header="0.5" footer="0.5"/>
  <pageSetup fitToHeight="1" fitToWidth="1" horizontalDpi="600" verticalDpi="600" orientation="portrait" scale="98" r:id="rId2"/>
  <drawing r:id="rId1"/>
</worksheet>
</file>

<file path=xl/worksheets/sheet5.xml><?xml version="1.0" encoding="utf-8"?>
<worksheet xmlns="http://schemas.openxmlformats.org/spreadsheetml/2006/main" xmlns:r="http://schemas.openxmlformats.org/officeDocument/2006/relationships">
  <dimension ref="A1:F275"/>
  <sheetViews>
    <sheetView zoomScale="85" zoomScaleNormal="85" zoomScalePageLayoutView="0" workbookViewId="0" topLeftCell="A1">
      <selection activeCell="E2" sqref="E2"/>
    </sheetView>
  </sheetViews>
  <sheetFormatPr defaultColWidth="9.140625" defaultRowHeight="12.75"/>
  <cols>
    <col min="1" max="1" width="3.7109375" style="20" customWidth="1"/>
    <col min="2" max="2" width="60.28125" style="19" customWidth="1"/>
    <col min="3" max="3" width="16.421875" style="19" customWidth="1"/>
    <col min="4" max="4" width="16.8515625" style="19" customWidth="1"/>
    <col min="5" max="5" width="12.8515625" style="19" bestFit="1" customWidth="1"/>
    <col min="6" max="6" width="15.57421875" style="19" bestFit="1" customWidth="1"/>
    <col min="7" max="16384" width="9.140625" style="77" customWidth="1"/>
  </cols>
  <sheetData>
    <row r="1" spans="1:5" ht="15.75">
      <c r="A1" s="18"/>
      <c r="E1" s="141"/>
    </row>
    <row r="2" ht="15.75"/>
    <row r="3" ht="15.75">
      <c r="F3" s="77"/>
    </row>
    <row r="4" ht="15.75">
      <c r="A4" s="59" t="s">
        <v>60</v>
      </c>
    </row>
    <row r="5" ht="15.75">
      <c r="A5" s="78"/>
    </row>
    <row r="6" spans="1:5" ht="15.75">
      <c r="A6" s="18" t="s">
        <v>36</v>
      </c>
      <c r="D6" s="20"/>
      <c r="E6" s="21"/>
    </row>
    <row r="7" ht="15.75">
      <c r="A7" s="59" t="s">
        <v>222</v>
      </c>
    </row>
    <row r="9" spans="1:6" ht="15.75">
      <c r="A9" s="73">
        <v>1</v>
      </c>
      <c r="B9" s="21" t="s">
        <v>14</v>
      </c>
      <c r="C9" s="34"/>
      <c r="D9" s="34"/>
      <c r="E9" s="34"/>
      <c r="F9" s="23"/>
    </row>
    <row r="10" spans="1:6" ht="47.25" customHeight="1">
      <c r="A10" s="73"/>
      <c r="B10" s="171" t="s">
        <v>154</v>
      </c>
      <c r="C10" s="173"/>
      <c r="D10" s="173"/>
      <c r="E10" s="173"/>
      <c r="F10" s="23"/>
    </row>
    <row r="11" spans="1:6" ht="15.75">
      <c r="A11" s="73"/>
      <c r="B11" s="21"/>
      <c r="C11" s="34"/>
      <c r="D11" s="34"/>
      <c r="E11" s="34"/>
      <c r="F11" s="23"/>
    </row>
    <row r="12" spans="1:5" ht="64.5" customHeight="1">
      <c r="A12" s="73"/>
      <c r="B12" s="171" t="s">
        <v>186</v>
      </c>
      <c r="C12" s="171"/>
      <c r="D12" s="171"/>
      <c r="E12" s="171"/>
    </row>
    <row r="13" spans="1:5" ht="15.75">
      <c r="A13" s="73"/>
      <c r="B13" s="24"/>
      <c r="C13" s="24"/>
      <c r="D13" s="24"/>
      <c r="E13" s="24"/>
    </row>
    <row r="14" spans="1:5" ht="15.75">
      <c r="A14" s="73"/>
      <c r="B14" s="24"/>
      <c r="C14" s="24"/>
      <c r="D14" s="24"/>
      <c r="E14" s="24"/>
    </row>
    <row r="15" spans="1:6" s="84" customFormat="1" ht="15.75">
      <c r="A15" s="81">
        <v>2</v>
      </c>
      <c r="B15" s="176" t="s">
        <v>150</v>
      </c>
      <c r="C15" s="177"/>
      <c r="D15" s="177"/>
      <c r="E15" s="177"/>
      <c r="F15" s="83"/>
    </row>
    <row r="16" spans="1:6" s="84" customFormat="1" ht="34.5" customHeight="1">
      <c r="A16" s="81"/>
      <c r="B16" s="168" t="s">
        <v>189</v>
      </c>
      <c r="C16" s="168"/>
      <c r="D16" s="168"/>
      <c r="E16" s="168"/>
      <c r="F16" s="83"/>
    </row>
    <row r="17" spans="1:6" s="84" customFormat="1" ht="15.75">
      <c r="A17" s="81"/>
      <c r="B17" s="82"/>
      <c r="C17" s="82"/>
      <c r="D17" s="82"/>
      <c r="E17" s="82"/>
      <c r="F17" s="83"/>
    </row>
    <row r="18" spans="1:6" s="84" customFormat="1" ht="15.75">
      <c r="A18" s="81"/>
      <c r="B18" s="85"/>
      <c r="C18" s="85"/>
      <c r="D18" s="85"/>
      <c r="E18" s="85"/>
      <c r="F18" s="83"/>
    </row>
    <row r="19" spans="1:5" ht="15.75">
      <c r="A19" s="73">
        <v>3</v>
      </c>
      <c r="B19" s="175" t="s">
        <v>120</v>
      </c>
      <c r="C19" s="175"/>
      <c r="D19" s="175"/>
      <c r="E19" s="175"/>
    </row>
    <row r="20" spans="1:5" ht="32.25" customHeight="1">
      <c r="A20" s="73"/>
      <c r="B20" s="174" t="s">
        <v>187</v>
      </c>
      <c r="C20" s="174"/>
      <c r="D20" s="174"/>
      <c r="E20" s="174"/>
    </row>
    <row r="21" spans="1:5" ht="15.75">
      <c r="A21" s="73"/>
      <c r="B21" s="24"/>
      <c r="C21" s="24"/>
      <c r="D21" s="24"/>
      <c r="E21" s="24"/>
    </row>
    <row r="22" spans="1:5" ht="15.75">
      <c r="A22" s="73"/>
      <c r="B22" s="24"/>
      <c r="C22" s="24"/>
      <c r="D22" s="24"/>
      <c r="E22" s="24"/>
    </row>
    <row r="23" spans="1:5" ht="15.75">
      <c r="A23" s="73">
        <v>4</v>
      </c>
      <c r="B23" s="25" t="s">
        <v>15</v>
      </c>
      <c r="C23" s="24"/>
      <c r="D23" s="24"/>
      <c r="E23" s="24"/>
    </row>
    <row r="24" spans="1:5" ht="33.75" customHeight="1">
      <c r="A24" s="73"/>
      <c r="B24" s="179" t="s">
        <v>131</v>
      </c>
      <c r="C24" s="179"/>
      <c r="D24" s="179"/>
      <c r="E24" s="179"/>
    </row>
    <row r="25" spans="1:5" ht="15.75">
      <c r="A25" s="73"/>
      <c r="B25" s="24"/>
      <c r="C25" s="24"/>
      <c r="D25" s="24"/>
      <c r="E25" s="24"/>
    </row>
    <row r="26" spans="1:5" ht="15.75">
      <c r="A26" s="73"/>
      <c r="B26" s="24"/>
      <c r="C26" s="24"/>
      <c r="D26" s="24"/>
      <c r="E26" s="24"/>
    </row>
    <row r="27" spans="1:5" ht="15.75">
      <c r="A27" s="73">
        <v>5</v>
      </c>
      <c r="B27" s="25" t="s">
        <v>66</v>
      </c>
      <c r="C27" s="24"/>
      <c r="D27" s="24"/>
      <c r="E27" s="24"/>
    </row>
    <row r="28" spans="1:5" ht="30.75" customHeight="1">
      <c r="A28" s="73"/>
      <c r="B28" s="178" t="s">
        <v>125</v>
      </c>
      <c r="C28" s="178"/>
      <c r="D28" s="178"/>
      <c r="E28" s="178"/>
    </row>
    <row r="29" spans="1:5" ht="15.75">
      <c r="A29" s="73"/>
      <c r="B29" s="24"/>
      <c r="C29" s="24"/>
      <c r="D29" s="24"/>
      <c r="E29" s="24"/>
    </row>
    <row r="30" spans="1:5" ht="15.75">
      <c r="A30" s="73"/>
      <c r="B30" s="24"/>
      <c r="C30" s="24"/>
      <c r="D30" s="24"/>
      <c r="E30" s="24"/>
    </row>
    <row r="31" spans="1:5" ht="15.75">
      <c r="A31" s="73">
        <v>6</v>
      </c>
      <c r="B31" s="21" t="s">
        <v>16</v>
      </c>
      <c r="C31" s="24"/>
      <c r="D31" s="24"/>
      <c r="E31" s="24"/>
    </row>
    <row r="32" spans="1:5" ht="15.75">
      <c r="A32" s="73"/>
      <c r="B32" s="182" t="s">
        <v>141</v>
      </c>
      <c r="C32" s="182"/>
      <c r="D32" s="182"/>
      <c r="E32" s="182"/>
    </row>
    <row r="33" spans="1:5" ht="15.75">
      <c r="A33" s="73"/>
      <c r="B33" s="24"/>
      <c r="C33" s="24"/>
      <c r="D33" s="24"/>
      <c r="E33" s="24"/>
    </row>
    <row r="34" spans="1:5" ht="15.75">
      <c r="A34" s="73"/>
      <c r="B34" s="24"/>
      <c r="C34" s="24"/>
      <c r="D34" s="24"/>
      <c r="E34" s="24"/>
    </row>
    <row r="35" spans="1:5" ht="15.75">
      <c r="A35" s="73">
        <v>7</v>
      </c>
      <c r="B35" s="25" t="s">
        <v>17</v>
      </c>
      <c r="C35" s="24"/>
      <c r="D35" s="24"/>
      <c r="E35" s="24"/>
    </row>
    <row r="36" spans="1:5" ht="30.75" customHeight="1">
      <c r="A36" s="73"/>
      <c r="B36" s="182" t="s">
        <v>129</v>
      </c>
      <c r="C36" s="182"/>
      <c r="D36" s="182"/>
      <c r="E36" s="182"/>
    </row>
    <row r="37" spans="1:5" ht="15.75">
      <c r="A37" s="73"/>
      <c r="B37" s="24"/>
      <c r="C37" s="24"/>
      <c r="D37" s="24"/>
      <c r="E37" s="24"/>
    </row>
    <row r="38" spans="1:5" ht="64.5" customHeight="1">
      <c r="A38" s="73"/>
      <c r="B38" s="171" t="s">
        <v>1</v>
      </c>
      <c r="C38" s="171"/>
      <c r="D38" s="171"/>
      <c r="E38" s="171"/>
    </row>
    <row r="39" spans="1:5" ht="15.75">
      <c r="A39" s="73"/>
      <c r="B39" s="64"/>
      <c r="C39" s="64"/>
      <c r="D39" s="64"/>
      <c r="E39" s="64"/>
    </row>
    <row r="40" spans="1:5" ht="33.75" customHeight="1">
      <c r="A40" s="73"/>
      <c r="B40" s="183" t="s">
        <v>223</v>
      </c>
      <c r="C40" s="183"/>
      <c r="D40" s="183"/>
      <c r="E40" s="183"/>
    </row>
    <row r="41" spans="1:5" ht="15.75">
      <c r="A41" s="73"/>
      <c r="B41" s="34"/>
      <c r="C41" s="34"/>
      <c r="D41" s="34"/>
      <c r="E41" s="34"/>
    </row>
    <row r="42" spans="1:5" ht="30.75" customHeight="1">
      <c r="A42" s="73"/>
      <c r="B42" s="183" t="s">
        <v>224</v>
      </c>
      <c r="C42" s="183"/>
      <c r="D42" s="183"/>
      <c r="E42" s="183"/>
    </row>
    <row r="43" spans="1:5" ht="15.75">
      <c r="A43" s="73"/>
      <c r="B43" s="62"/>
      <c r="C43" s="62"/>
      <c r="D43" s="70" t="s">
        <v>72</v>
      </c>
      <c r="E43" s="62"/>
    </row>
    <row r="44" spans="1:5" ht="15.75">
      <c r="A44" s="73"/>
      <c r="B44" s="62"/>
      <c r="C44" s="62"/>
      <c r="D44" s="70" t="s">
        <v>73</v>
      </c>
      <c r="E44" s="62"/>
    </row>
    <row r="45" spans="1:5" ht="15.75">
      <c r="A45" s="73"/>
      <c r="B45" s="62"/>
      <c r="C45" s="62"/>
      <c r="D45" s="77"/>
      <c r="E45" s="62"/>
    </row>
    <row r="46" spans="1:5" ht="15.75">
      <c r="A46" s="73"/>
      <c r="B46" s="64" t="s">
        <v>4</v>
      </c>
      <c r="C46" s="64"/>
      <c r="D46" s="134">
        <v>30482</v>
      </c>
      <c r="E46" s="64"/>
    </row>
    <row r="47" spans="1:5" ht="15.75">
      <c r="A47" s="73"/>
      <c r="B47" s="64" t="s">
        <v>3</v>
      </c>
      <c r="C47" s="64"/>
      <c r="D47" s="134">
        <v>-2030</v>
      </c>
      <c r="E47" s="64"/>
    </row>
    <row r="48" spans="1:5" ht="15.75">
      <c r="A48" s="73"/>
      <c r="B48" s="64" t="s">
        <v>71</v>
      </c>
      <c r="C48" s="64"/>
      <c r="D48" s="134">
        <v>-27116</v>
      </c>
      <c r="E48" s="64"/>
    </row>
    <row r="49" spans="1:5" ht="16.5" thickBot="1">
      <c r="A49" s="73"/>
      <c r="B49" s="64" t="s">
        <v>234</v>
      </c>
      <c r="C49" s="64"/>
      <c r="D49" s="135">
        <f>SUM(D46:D48)</f>
        <v>1336</v>
      </c>
      <c r="E49" s="64"/>
    </row>
    <row r="50" spans="1:5" ht="16.5" thickTop="1">
      <c r="A50" s="73"/>
      <c r="B50" s="64"/>
      <c r="C50" s="64"/>
      <c r="D50" s="130"/>
      <c r="E50" s="64"/>
    </row>
    <row r="51" spans="1:5" ht="15.75">
      <c r="A51" s="73"/>
      <c r="B51" s="24"/>
      <c r="C51" s="24"/>
      <c r="D51" s="24"/>
      <c r="E51" s="24"/>
    </row>
    <row r="52" spans="1:5" ht="15.75">
      <c r="A52" s="73">
        <v>8</v>
      </c>
      <c r="B52" s="25" t="s">
        <v>18</v>
      </c>
      <c r="C52" s="24"/>
      <c r="D52" s="24"/>
      <c r="E52" s="24"/>
    </row>
    <row r="53" spans="1:6" s="137" customFormat="1" ht="15.75">
      <c r="A53" s="73"/>
      <c r="B53" s="180" t="s">
        <v>203</v>
      </c>
      <c r="C53" s="180"/>
      <c r="D53" s="180"/>
      <c r="E53" s="180"/>
      <c r="F53" s="19"/>
    </row>
    <row r="54" spans="1:6" s="137" customFormat="1" ht="15.75">
      <c r="A54" s="73"/>
      <c r="B54" s="52"/>
      <c r="C54" s="52"/>
      <c r="D54" s="52"/>
      <c r="E54" s="52"/>
      <c r="F54" s="19"/>
    </row>
    <row r="55" spans="1:6" s="137" customFormat="1" ht="15.75">
      <c r="A55" s="73"/>
      <c r="B55" s="52"/>
      <c r="C55" s="52"/>
      <c r="D55" s="27" t="s">
        <v>13</v>
      </c>
      <c r="E55" s="52"/>
      <c r="F55" s="19"/>
    </row>
    <row r="56" spans="1:6" s="137" customFormat="1" ht="15.75">
      <c r="A56" s="73"/>
      <c r="B56" s="52" t="s">
        <v>204</v>
      </c>
      <c r="C56" s="52"/>
      <c r="D56" s="27"/>
      <c r="E56" s="52"/>
      <c r="F56" s="19"/>
    </row>
    <row r="57" spans="1:6" s="137" customFormat="1" ht="15.75">
      <c r="A57" s="73"/>
      <c r="B57" s="52" t="s">
        <v>205</v>
      </c>
      <c r="C57" s="52"/>
      <c r="D57" s="27"/>
      <c r="E57" s="52"/>
      <c r="F57" s="19"/>
    </row>
    <row r="58" spans="1:6" s="137" customFormat="1" ht="15.75">
      <c r="A58" s="73"/>
      <c r="B58" s="52" t="s">
        <v>212</v>
      </c>
      <c r="C58" s="52"/>
      <c r="D58" s="145"/>
      <c r="E58" s="52"/>
      <c r="F58" s="19"/>
    </row>
    <row r="59" spans="1:6" s="137" customFormat="1" ht="15.75">
      <c r="A59" s="73"/>
      <c r="B59" s="34" t="s">
        <v>206</v>
      </c>
      <c r="C59" s="52"/>
      <c r="D59" s="78">
        <v>8654</v>
      </c>
      <c r="E59" s="52"/>
      <c r="F59" s="19"/>
    </row>
    <row r="60" spans="1:6" s="137" customFormat="1" ht="15.75">
      <c r="A60" s="73"/>
      <c r="B60" s="34"/>
      <c r="C60" s="52"/>
      <c r="D60" s="59"/>
      <c r="E60" s="52"/>
      <c r="F60" s="19"/>
    </row>
    <row r="61" spans="1:6" s="137" customFormat="1" ht="15.75">
      <c r="A61" s="73"/>
      <c r="B61" s="24" t="s">
        <v>213</v>
      </c>
      <c r="C61" s="24"/>
      <c r="D61" s="145"/>
      <c r="E61" s="24"/>
      <c r="F61" s="19"/>
    </row>
    <row r="62" spans="1:6" s="137" customFormat="1" ht="15.75">
      <c r="A62" s="73"/>
      <c r="B62" s="52" t="s">
        <v>206</v>
      </c>
      <c r="C62" s="52"/>
      <c r="D62" s="146">
        <v>2164</v>
      </c>
      <c r="E62" s="52"/>
      <c r="F62" s="19"/>
    </row>
    <row r="63" spans="1:6" s="137" customFormat="1" ht="16.5" thickBot="1">
      <c r="A63" s="73"/>
      <c r="B63" s="52"/>
      <c r="C63" s="52"/>
      <c r="D63" s="147">
        <f>SUM(D58:D62)</f>
        <v>10818</v>
      </c>
      <c r="E63" s="52"/>
      <c r="F63" s="19"/>
    </row>
    <row r="64" spans="1:5" ht="16.5" thickTop="1">
      <c r="A64" s="73"/>
      <c r="B64" s="52"/>
      <c r="C64" s="52"/>
      <c r="D64" s="52"/>
      <c r="E64" s="52"/>
    </row>
    <row r="65" spans="1:5" ht="15.75">
      <c r="A65" s="73"/>
      <c r="B65" s="52"/>
      <c r="C65" s="52"/>
      <c r="D65" s="52"/>
      <c r="E65" s="52"/>
    </row>
    <row r="66" spans="1:2" ht="15.75">
      <c r="A66" s="73">
        <v>9</v>
      </c>
      <c r="B66" s="21" t="s">
        <v>19</v>
      </c>
    </row>
    <row r="67" spans="1:4" ht="15.75">
      <c r="A67" s="73"/>
      <c r="B67" s="21"/>
      <c r="C67" s="28" t="s">
        <v>54</v>
      </c>
      <c r="D67" s="28" t="s">
        <v>55</v>
      </c>
    </row>
    <row r="68" spans="1:4" ht="47.25">
      <c r="A68" s="73"/>
      <c r="B68" s="21"/>
      <c r="C68" s="28" t="s">
        <v>225</v>
      </c>
      <c r="D68" s="28" t="s">
        <v>226</v>
      </c>
    </row>
    <row r="69" spans="1:4" ht="15.75">
      <c r="A69" s="73"/>
      <c r="C69" s="28" t="s">
        <v>13</v>
      </c>
      <c r="D69" s="28" t="s">
        <v>13</v>
      </c>
    </row>
    <row r="70" spans="1:3" ht="15.75">
      <c r="A70" s="73"/>
      <c r="B70" s="55" t="s">
        <v>28</v>
      </c>
      <c r="C70" s="26"/>
    </row>
    <row r="71" spans="1:5" ht="15.75">
      <c r="A71" s="73"/>
      <c r="B71" s="19" t="s">
        <v>175</v>
      </c>
      <c r="C71" s="100">
        <v>144700</v>
      </c>
      <c r="D71" s="100">
        <v>468447</v>
      </c>
      <c r="E71" s="26"/>
    </row>
    <row r="72" spans="1:5" ht="15.75">
      <c r="A72" s="73"/>
      <c r="B72" s="19" t="s">
        <v>46</v>
      </c>
      <c r="C72" s="101">
        <v>9143</v>
      </c>
      <c r="D72" s="101">
        <v>29926</v>
      </c>
      <c r="E72" s="26"/>
    </row>
    <row r="73" spans="1:5" ht="15.75">
      <c r="A73" s="73"/>
      <c r="C73" s="100">
        <f>SUM(C71:C72)</f>
        <v>153843</v>
      </c>
      <c r="D73" s="100">
        <f>SUM(D71:D72)</f>
        <v>498373</v>
      </c>
      <c r="E73" s="26"/>
    </row>
    <row r="74" spans="1:5" ht="15.75">
      <c r="A74" s="73"/>
      <c r="B74" s="19" t="s">
        <v>37</v>
      </c>
      <c r="C74" s="100"/>
      <c r="D74" s="100"/>
      <c r="E74" s="26"/>
    </row>
    <row r="75" spans="1:5" ht="15.75">
      <c r="A75" s="73"/>
      <c r="B75" s="69" t="s">
        <v>176</v>
      </c>
      <c r="C75" s="100">
        <v>-1063</v>
      </c>
      <c r="D75" s="100">
        <v>-27515</v>
      </c>
      <c r="E75" s="26"/>
    </row>
    <row r="76" spans="1:5" ht="15.75">
      <c r="A76" s="73"/>
      <c r="B76" s="69" t="s">
        <v>69</v>
      </c>
      <c r="C76" s="100">
        <v>-1879</v>
      </c>
      <c r="D76" s="100">
        <v>-4779</v>
      </c>
      <c r="E76" s="26"/>
    </row>
    <row r="77" spans="1:5" ht="16.5" thickBot="1">
      <c r="A77" s="73"/>
      <c r="C77" s="122">
        <f>SUM(C73:C76)</f>
        <v>150901</v>
      </c>
      <c r="D77" s="122">
        <f>SUM(D73:D76)</f>
        <v>466079</v>
      </c>
      <c r="E77" s="26"/>
    </row>
    <row r="78" spans="1:5" ht="16.5" thickTop="1">
      <c r="A78" s="73"/>
      <c r="C78" s="124"/>
      <c r="D78" s="124"/>
      <c r="E78" s="26"/>
    </row>
    <row r="79" spans="1:5" ht="15.75">
      <c r="A79" s="73"/>
      <c r="B79" s="55" t="s">
        <v>29</v>
      </c>
      <c r="C79" s="100"/>
      <c r="D79" s="100"/>
      <c r="E79" s="26"/>
    </row>
    <row r="80" spans="1:5" ht="15.75">
      <c r="A80" s="73"/>
      <c r="B80" s="19" t="s">
        <v>175</v>
      </c>
      <c r="C80" s="100">
        <v>51963</v>
      </c>
      <c r="D80" s="100">
        <v>148452</v>
      </c>
      <c r="E80" s="26"/>
    </row>
    <row r="81" spans="1:5" ht="15.75">
      <c r="A81" s="73"/>
      <c r="B81" s="19" t="s">
        <v>46</v>
      </c>
      <c r="C81" s="101">
        <v>2236</v>
      </c>
      <c r="D81" s="101">
        <v>14810</v>
      </c>
      <c r="E81" s="26"/>
    </row>
    <row r="82" spans="1:5" ht="15.75">
      <c r="A82" s="73"/>
      <c r="C82" s="100">
        <f>SUM(C80:C81)</f>
        <v>54199</v>
      </c>
      <c r="D82" s="100">
        <f>SUM(D80:D81)</f>
        <v>163262</v>
      </c>
      <c r="E82" s="26"/>
    </row>
    <row r="83" spans="1:5" ht="15.75">
      <c r="A83" s="73"/>
      <c r="B83" s="19" t="s">
        <v>37</v>
      </c>
      <c r="C83" s="100"/>
      <c r="D83" s="100"/>
      <c r="E83" s="26"/>
    </row>
    <row r="84" spans="1:5" ht="15.75">
      <c r="A84" s="73"/>
      <c r="B84" s="69" t="s">
        <v>176</v>
      </c>
      <c r="C84" s="100">
        <v>305</v>
      </c>
      <c r="D84" s="100">
        <v>1923</v>
      </c>
      <c r="E84" s="26"/>
    </row>
    <row r="85" spans="1:5" ht="15.75">
      <c r="A85" s="73"/>
      <c r="B85" s="69" t="s">
        <v>69</v>
      </c>
      <c r="C85" s="100">
        <v>-311</v>
      </c>
      <c r="D85" s="100">
        <v>-1813</v>
      </c>
      <c r="E85" s="26"/>
    </row>
    <row r="86" spans="1:5" ht="16.5" thickBot="1">
      <c r="A86" s="73"/>
      <c r="C86" s="122">
        <f>SUM(C82:C85)</f>
        <v>54193</v>
      </c>
      <c r="D86" s="122">
        <f>SUM(D82:D85)</f>
        <v>163372</v>
      </c>
      <c r="E86" s="26"/>
    </row>
    <row r="87" spans="1:5" ht="16.5" thickTop="1">
      <c r="A87" s="73"/>
      <c r="C87" s="99"/>
      <c r="D87" s="99"/>
      <c r="E87" s="26"/>
    </row>
    <row r="88" spans="1:5" ht="15.75">
      <c r="A88" s="73"/>
      <c r="C88" s="30"/>
      <c r="D88" s="30"/>
      <c r="E88" s="26"/>
    </row>
    <row r="89" spans="1:6" s="84" customFormat="1" ht="15.75">
      <c r="A89" s="81">
        <v>10</v>
      </c>
      <c r="B89" s="86" t="s">
        <v>178</v>
      </c>
      <c r="C89" s="82"/>
      <c r="D89" s="82"/>
      <c r="E89" s="82"/>
      <c r="F89" s="83"/>
    </row>
    <row r="90" spans="1:6" s="84" customFormat="1" ht="30.75" customHeight="1">
      <c r="A90" s="81" t="s">
        <v>194</v>
      </c>
      <c r="B90" s="185" t="s">
        <v>233</v>
      </c>
      <c r="C90" s="185"/>
      <c r="D90" s="185"/>
      <c r="E90" s="185"/>
      <c r="F90" s="83"/>
    </row>
    <row r="91" spans="1:6" s="84" customFormat="1" ht="15.75">
      <c r="A91" s="81"/>
      <c r="B91" s="89"/>
      <c r="C91" s="89"/>
      <c r="D91" s="89"/>
      <c r="E91" s="89"/>
      <c r="F91" s="83"/>
    </row>
    <row r="92" spans="1:6" s="84" customFormat="1" ht="33" customHeight="1">
      <c r="A92" s="81" t="s">
        <v>195</v>
      </c>
      <c r="B92" s="169" t="s">
        <v>246</v>
      </c>
      <c r="C92" s="169"/>
      <c r="D92" s="169"/>
      <c r="E92" s="169"/>
      <c r="F92" s="83"/>
    </row>
    <row r="93" spans="1:6" s="84" customFormat="1" ht="15.75">
      <c r="A93" s="81"/>
      <c r="B93" s="89"/>
      <c r="C93" s="89"/>
      <c r="D93" s="89"/>
      <c r="E93" s="89"/>
      <c r="F93" s="83"/>
    </row>
    <row r="94" spans="1:6" s="84" customFormat="1" ht="79.5" customHeight="1">
      <c r="A94" s="81" t="s">
        <v>239</v>
      </c>
      <c r="B94" s="169" t="s">
        <v>240</v>
      </c>
      <c r="C94" s="169"/>
      <c r="D94" s="169"/>
      <c r="E94" s="169"/>
      <c r="F94" s="83"/>
    </row>
    <row r="95" spans="1:6" s="84" customFormat="1" ht="15.75">
      <c r="A95" s="81"/>
      <c r="B95" s="89"/>
      <c r="C95" s="89"/>
      <c r="D95" s="89"/>
      <c r="E95" s="89"/>
      <c r="F95" s="83"/>
    </row>
    <row r="96" spans="1:6" s="84" customFormat="1" ht="15" customHeight="1">
      <c r="A96" s="81"/>
      <c r="B96" s="89"/>
      <c r="C96" s="89"/>
      <c r="D96" s="89"/>
      <c r="E96" s="89"/>
      <c r="F96" s="83"/>
    </row>
    <row r="97" spans="1:6" s="84" customFormat="1" ht="15.75">
      <c r="A97" s="81">
        <v>11</v>
      </c>
      <c r="B97" s="86" t="s">
        <v>20</v>
      </c>
      <c r="C97" s="82"/>
      <c r="D97" s="82"/>
      <c r="E97" s="82"/>
      <c r="F97" s="83"/>
    </row>
    <row r="98" spans="1:6" s="84" customFormat="1" ht="15.75">
      <c r="A98" s="81"/>
      <c r="B98" s="181" t="s">
        <v>207</v>
      </c>
      <c r="C98" s="181"/>
      <c r="D98" s="181"/>
      <c r="E98" s="181"/>
      <c r="F98" s="83"/>
    </row>
    <row r="99" spans="1:6" s="84" customFormat="1" ht="15.75">
      <c r="A99" s="81"/>
      <c r="B99" s="23"/>
      <c r="C99" s="110"/>
      <c r="D99" s="112"/>
      <c r="E99" s="23"/>
      <c r="F99" s="83"/>
    </row>
    <row r="100" spans="1:6" s="84" customFormat="1" ht="15.75">
      <c r="A100" s="81"/>
      <c r="B100" s="82"/>
      <c r="C100" s="82"/>
      <c r="D100" s="82"/>
      <c r="E100" s="82"/>
      <c r="F100" s="83"/>
    </row>
    <row r="101" spans="1:5" ht="15.75">
      <c r="A101" s="73">
        <v>12</v>
      </c>
      <c r="B101" s="25" t="s">
        <v>47</v>
      </c>
      <c r="C101" s="24"/>
      <c r="D101" s="24"/>
      <c r="E101" s="24"/>
    </row>
    <row r="102" spans="1:5" ht="15.75">
      <c r="A102" s="73"/>
      <c r="B102" s="24"/>
      <c r="C102" s="24"/>
      <c r="D102" s="105" t="s">
        <v>13</v>
      </c>
      <c r="E102" s="24"/>
    </row>
    <row r="103" spans="1:5" ht="15.75">
      <c r="A103" s="73"/>
      <c r="B103" s="24" t="s">
        <v>122</v>
      </c>
      <c r="C103" s="24"/>
      <c r="D103" s="123"/>
      <c r="E103" s="24"/>
    </row>
    <row r="104" spans="1:5" ht="15.75">
      <c r="A104" s="73"/>
      <c r="B104" s="24" t="s">
        <v>158</v>
      </c>
      <c r="C104" s="24"/>
      <c r="D104" s="104">
        <v>333481</v>
      </c>
      <c r="E104" s="24"/>
    </row>
    <row r="105" spans="1:5" ht="15.75">
      <c r="A105" s="73"/>
      <c r="B105" s="24" t="s">
        <v>156</v>
      </c>
      <c r="C105" s="24"/>
      <c r="D105" s="143"/>
      <c r="E105" s="24"/>
    </row>
    <row r="106" spans="1:5" ht="15.75">
      <c r="A106" s="73"/>
      <c r="B106" s="24" t="s">
        <v>157</v>
      </c>
      <c r="C106" s="24"/>
      <c r="D106" s="104">
        <v>84380</v>
      </c>
      <c r="E106" s="24"/>
    </row>
    <row r="107" spans="1:5" ht="16.5" thickBot="1">
      <c r="A107" s="73"/>
      <c r="B107" s="24"/>
      <c r="C107" s="24"/>
      <c r="D107" s="122">
        <f>SUM(D104:D106)</f>
        <v>417861</v>
      </c>
      <c r="E107" s="24"/>
    </row>
    <row r="108" spans="1:5" ht="16.5" thickTop="1">
      <c r="A108" s="73"/>
      <c r="B108" s="24"/>
      <c r="C108" s="24"/>
      <c r="D108" s="99"/>
      <c r="E108" s="24"/>
    </row>
    <row r="109" spans="1:5" ht="30.75" customHeight="1">
      <c r="A109" s="73"/>
      <c r="B109" s="169" t="s">
        <v>241</v>
      </c>
      <c r="C109" s="169"/>
      <c r="D109" s="169"/>
      <c r="E109" s="169"/>
    </row>
    <row r="110" spans="1:5" ht="15.75">
      <c r="A110" s="73"/>
      <c r="B110" s="89"/>
      <c r="C110" s="89"/>
      <c r="D110" s="89"/>
      <c r="E110" s="89"/>
    </row>
    <row r="111" spans="1:5" ht="15.75">
      <c r="A111" s="73"/>
      <c r="B111" s="182"/>
      <c r="C111" s="186"/>
      <c r="D111" s="186"/>
      <c r="E111" s="186"/>
    </row>
    <row r="112" spans="1:5" ht="15.75">
      <c r="A112" s="73">
        <v>13</v>
      </c>
      <c r="B112" s="25" t="s">
        <v>30</v>
      </c>
      <c r="C112" s="24"/>
      <c r="D112" s="24"/>
      <c r="E112" s="24"/>
    </row>
    <row r="113" spans="1:5" ht="30.75" customHeight="1">
      <c r="A113" s="73"/>
      <c r="B113" s="178" t="s">
        <v>227</v>
      </c>
      <c r="C113" s="178"/>
      <c r="D113" s="178"/>
      <c r="E113" s="178"/>
    </row>
    <row r="114" spans="1:5" ht="15.75">
      <c r="A114" s="73"/>
      <c r="B114" s="24"/>
      <c r="C114" s="24"/>
      <c r="D114" s="24"/>
      <c r="E114" s="24"/>
    </row>
    <row r="115" spans="1:5" ht="15.75">
      <c r="A115" s="73"/>
      <c r="B115" s="24"/>
      <c r="C115" s="24"/>
      <c r="D115" s="105" t="s">
        <v>13</v>
      </c>
      <c r="E115" s="24"/>
    </row>
    <row r="116" spans="1:5" ht="15.75">
      <c r="A116" s="73"/>
      <c r="B116" s="24"/>
      <c r="C116" s="24"/>
      <c r="D116" s="105"/>
      <c r="E116" s="24"/>
    </row>
    <row r="117" spans="1:5" ht="16.5" thickBot="1">
      <c r="A117" s="73"/>
      <c r="B117" s="24" t="s">
        <v>161</v>
      </c>
      <c r="C117" s="24"/>
      <c r="D117" s="113">
        <v>611</v>
      </c>
      <c r="E117" s="24"/>
    </row>
    <row r="118" spans="1:5" ht="16.5" thickTop="1">
      <c r="A118" s="73"/>
      <c r="B118" s="24"/>
      <c r="C118" s="24"/>
      <c r="D118" s="104"/>
      <c r="E118" s="24"/>
    </row>
    <row r="119" spans="1:5" ht="15.75">
      <c r="A119" s="73"/>
      <c r="B119" s="24"/>
      <c r="C119" s="24"/>
      <c r="D119" s="24"/>
      <c r="E119" s="24"/>
    </row>
    <row r="120" spans="1:5" ht="15.75">
      <c r="A120" s="73">
        <v>14</v>
      </c>
      <c r="B120" s="25" t="s">
        <v>144</v>
      </c>
      <c r="C120" s="24"/>
      <c r="D120" s="24"/>
      <c r="E120" s="24"/>
    </row>
    <row r="121" spans="1:5" ht="15.75">
      <c r="A121" s="73"/>
      <c r="B121" s="24"/>
      <c r="C121" s="27" t="s">
        <v>54</v>
      </c>
      <c r="D121" s="28" t="s">
        <v>55</v>
      </c>
      <c r="E121" s="24"/>
    </row>
    <row r="122" spans="1:5" ht="47.25">
      <c r="A122" s="73"/>
      <c r="B122" s="24"/>
      <c r="C122" s="28" t="s">
        <v>225</v>
      </c>
      <c r="D122" s="28" t="s">
        <v>226</v>
      </c>
      <c r="E122" s="24"/>
    </row>
    <row r="123" spans="1:5" ht="15.75">
      <c r="A123" s="73"/>
      <c r="B123" s="24"/>
      <c r="C123" s="28" t="s">
        <v>13</v>
      </c>
      <c r="D123" s="28" t="s">
        <v>13</v>
      </c>
      <c r="E123" s="24"/>
    </row>
    <row r="124" spans="1:5" ht="31.5">
      <c r="A124" s="73"/>
      <c r="B124" s="97" t="s">
        <v>145</v>
      </c>
      <c r="C124" s="28"/>
      <c r="D124" s="28"/>
      <c r="E124" s="24"/>
    </row>
    <row r="125" spans="1:5" ht="15.75">
      <c r="A125" s="73"/>
      <c r="B125" s="24" t="s">
        <v>147</v>
      </c>
      <c r="C125" s="28"/>
      <c r="D125" s="28"/>
      <c r="E125" s="24"/>
    </row>
    <row r="126" spans="1:5" ht="15.75">
      <c r="A126" s="73"/>
      <c r="B126" s="24" t="s">
        <v>173</v>
      </c>
      <c r="C126" s="96">
        <v>4</v>
      </c>
      <c r="D126" s="96">
        <v>15</v>
      </c>
      <c r="E126" s="24"/>
    </row>
    <row r="127" spans="1:5" ht="15.75">
      <c r="A127" s="73"/>
      <c r="B127" s="24"/>
      <c r="C127" s="96"/>
      <c r="D127" s="96"/>
      <c r="E127" s="24"/>
    </row>
    <row r="128" spans="1:5" ht="31.5">
      <c r="A128" s="73"/>
      <c r="B128" s="97" t="s">
        <v>146</v>
      </c>
      <c r="C128" s="96"/>
      <c r="D128" s="96"/>
      <c r="E128" s="24"/>
    </row>
    <row r="129" spans="1:5" ht="15.75">
      <c r="A129" s="73"/>
      <c r="B129" s="24" t="s">
        <v>148</v>
      </c>
      <c r="C129" s="96"/>
      <c r="D129" s="96"/>
      <c r="E129" s="24"/>
    </row>
    <row r="130" spans="1:5" ht="15.75">
      <c r="A130" s="73"/>
      <c r="B130" s="24" t="s">
        <v>149</v>
      </c>
      <c r="C130" s="96">
        <v>22</v>
      </c>
      <c r="D130" s="96">
        <v>93</v>
      </c>
      <c r="E130" s="24"/>
    </row>
    <row r="131" spans="1:5" ht="15.75">
      <c r="A131" s="73"/>
      <c r="B131" s="24"/>
      <c r="C131" s="24"/>
      <c r="D131" s="24"/>
      <c r="E131" s="24"/>
    </row>
    <row r="132" spans="1:5" ht="31.5">
      <c r="A132" s="73"/>
      <c r="B132" s="97" t="s">
        <v>166</v>
      </c>
      <c r="C132" s="28"/>
      <c r="D132" s="28"/>
      <c r="E132" s="24"/>
    </row>
    <row r="133" spans="1:5" ht="15.75">
      <c r="A133" s="73"/>
      <c r="B133" s="24" t="s">
        <v>167</v>
      </c>
      <c r="C133" s="28"/>
      <c r="D133" s="28"/>
      <c r="E133" s="24"/>
    </row>
    <row r="134" spans="1:5" ht="15.75">
      <c r="A134" s="73"/>
      <c r="B134" s="24" t="s">
        <v>173</v>
      </c>
      <c r="C134" s="142">
        <v>5</v>
      </c>
      <c r="D134" s="142">
        <v>19</v>
      </c>
      <c r="E134" s="24"/>
    </row>
    <row r="135" spans="1:5" ht="15.75">
      <c r="A135" s="73"/>
      <c r="B135" s="24"/>
      <c r="C135" s="96"/>
      <c r="D135" s="96"/>
      <c r="E135" s="24"/>
    </row>
    <row r="136" spans="1:5" ht="15.75">
      <c r="A136" s="73"/>
      <c r="B136" s="97" t="s">
        <v>192</v>
      </c>
      <c r="C136" s="28"/>
      <c r="D136" s="28"/>
      <c r="E136" s="24"/>
    </row>
    <row r="137" spans="1:5" ht="15.75">
      <c r="A137" s="73"/>
      <c r="B137" s="24" t="s">
        <v>193</v>
      </c>
      <c r="C137" s="28"/>
      <c r="D137" s="28"/>
      <c r="E137" s="24"/>
    </row>
    <row r="138" spans="1:5" ht="15.75">
      <c r="A138" s="73"/>
      <c r="B138" s="24" t="s">
        <v>173</v>
      </c>
      <c r="C138" s="142">
        <v>5</v>
      </c>
      <c r="D138" s="142">
        <v>19</v>
      </c>
      <c r="E138" s="24"/>
    </row>
    <row r="139" spans="1:5" ht="15.75">
      <c r="A139" s="73"/>
      <c r="B139" s="24"/>
      <c r="C139" s="96"/>
      <c r="D139" s="96"/>
      <c r="E139" s="24"/>
    </row>
    <row r="140" spans="1:6" s="150" customFormat="1" ht="31.5">
      <c r="A140" s="73"/>
      <c r="B140" s="97" t="s">
        <v>235</v>
      </c>
      <c r="C140" s="149"/>
      <c r="D140" s="149"/>
      <c r="E140" s="82"/>
      <c r="F140" s="19"/>
    </row>
    <row r="141" spans="1:6" s="150" customFormat="1" ht="15.75">
      <c r="A141" s="73"/>
      <c r="B141" s="24" t="s">
        <v>236</v>
      </c>
      <c r="C141" s="149"/>
      <c r="D141" s="149"/>
      <c r="E141" s="82"/>
      <c r="F141" s="19"/>
    </row>
    <row r="142" spans="1:6" s="150" customFormat="1" ht="16.5" thickBot="1">
      <c r="A142" s="73"/>
      <c r="B142" s="24" t="s">
        <v>237</v>
      </c>
      <c r="C142" s="151">
        <v>51</v>
      </c>
      <c r="D142" s="151">
        <v>51</v>
      </c>
      <c r="E142" s="82"/>
      <c r="F142" s="19"/>
    </row>
    <row r="143" spans="1:6" s="150" customFormat="1" ht="16.5" thickTop="1">
      <c r="A143" s="73"/>
      <c r="B143" s="24"/>
      <c r="C143" s="82"/>
      <c r="D143" s="82"/>
      <c r="E143" s="82"/>
      <c r="F143" s="19"/>
    </row>
    <row r="144" spans="1:5" ht="31.5" customHeight="1">
      <c r="A144" s="73"/>
      <c r="B144" s="183" t="s">
        <v>151</v>
      </c>
      <c r="C144" s="183"/>
      <c r="D144" s="183"/>
      <c r="E144" s="183"/>
    </row>
    <row r="145" spans="1:5" ht="15.75">
      <c r="A145" s="73"/>
      <c r="B145" s="23"/>
      <c r="C145" s="23"/>
      <c r="D145" s="23"/>
      <c r="E145" s="23"/>
    </row>
    <row r="146" spans="1:5" ht="15.75">
      <c r="A146" s="73"/>
      <c r="B146" s="23"/>
      <c r="C146" s="23"/>
      <c r="D146" s="23"/>
      <c r="E146" s="23"/>
    </row>
    <row r="147" spans="1:6" s="84" customFormat="1" ht="15.75">
      <c r="A147" s="81">
        <v>15</v>
      </c>
      <c r="B147" s="126" t="s">
        <v>22</v>
      </c>
      <c r="C147" s="85"/>
      <c r="D147" s="85"/>
      <c r="E147" s="85"/>
      <c r="F147" s="83"/>
    </row>
    <row r="148" spans="1:6" s="84" customFormat="1" ht="80.25" customHeight="1">
      <c r="A148" s="81"/>
      <c r="B148" s="169" t="s">
        <v>247</v>
      </c>
      <c r="C148" s="169"/>
      <c r="D148" s="169"/>
      <c r="E148" s="169"/>
      <c r="F148" s="91"/>
    </row>
    <row r="149" spans="1:6" s="84" customFormat="1" ht="15.75" customHeight="1">
      <c r="A149" s="81"/>
      <c r="B149" s="152"/>
      <c r="C149" s="148"/>
      <c r="D149" s="148"/>
      <c r="E149" s="148"/>
      <c r="F149" s="91"/>
    </row>
    <row r="150" spans="1:6" s="84" customFormat="1" ht="31.5" customHeight="1">
      <c r="A150" s="81"/>
      <c r="B150" s="187" t="s">
        <v>248</v>
      </c>
      <c r="C150" s="192"/>
      <c r="D150" s="192"/>
      <c r="E150" s="192"/>
      <c r="F150" s="91"/>
    </row>
    <row r="151" spans="1:6" s="84" customFormat="1" ht="15.75" customHeight="1">
      <c r="A151" s="81"/>
      <c r="B151" s="152"/>
      <c r="C151" s="148"/>
      <c r="D151" s="148"/>
      <c r="E151" s="148"/>
      <c r="F151" s="91"/>
    </row>
    <row r="152" spans="1:6" s="84" customFormat="1" ht="30.75" customHeight="1">
      <c r="A152" s="81"/>
      <c r="B152" s="169" t="s">
        <v>259</v>
      </c>
      <c r="C152" s="169"/>
      <c r="D152" s="169"/>
      <c r="E152" s="169"/>
      <c r="F152" s="91"/>
    </row>
    <row r="153" spans="1:6" ht="15.75">
      <c r="A153" s="73"/>
      <c r="B153" s="89"/>
      <c r="C153" s="89"/>
      <c r="D153" s="89"/>
      <c r="E153" s="89"/>
      <c r="F153" s="91"/>
    </row>
    <row r="154" spans="1:6" ht="48.75" customHeight="1">
      <c r="A154" s="73"/>
      <c r="B154" s="169" t="s">
        <v>243</v>
      </c>
      <c r="C154" s="169"/>
      <c r="D154" s="169"/>
      <c r="E154" s="169"/>
      <c r="F154" s="91"/>
    </row>
    <row r="155" spans="1:6" ht="15.75">
      <c r="A155" s="73"/>
      <c r="B155" s="89"/>
      <c r="C155" s="89"/>
      <c r="D155" s="89"/>
      <c r="E155" s="89"/>
      <c r="F155" s="91"/>
    </row>
    <row r="156" spans="1:6" ht="48" customHeight="1">
      <c r="A156" s="73"/>
      <c r="B156" s="169" t="s">
        <v>249</v>
      </c>
      <c r="C156" s="169"/>
      <c r="D156" s="169"/>
      <c r="E156" s="169"/>
      <c r="F156" s="91"/>
    </row>
    <row r="157" spans="1:5" ht="15.75">
      <c r="A157" s="73"/>
      <c r="B157" s="88"/>
      <c r="C157" s="88"/>
      <c r="D157" s="88"/>
      <c r="E157" s="88"/>
    </row>
    <row r="158" spans="1:6" s="84" customFormat="1" ht="15.75">
      <c r="A158" s="81"/>
      <c r="B158" s="139" t="s">
        <v>177</v>
      </c>
      <c r="C158" s="89"/>
      <c r="D158" s="89"/>
      <c r="E158" s="89"/>
      <c r="F158" s="83"/>
    </row>
    <row r="159" spans="1:6" s="84" customFormat="1" ht="63.75" customHeight="1">
      <c r="A159" s="81"/>
      <c r="B159" s="187" t="s">
        <v>250</v>
      </c>
      <c r="C159" s="187"/>
      <c r="D159" s="187"/>
      <c r="E159" s="187"/>
      <c r="F159" s="83"/>
    </row>
    <row r="160" spans="1:6" s="84" customFormat="1" ht="15.75">
      <c r="A160" s="81"/>
      <c r="B160" s="93"/>
      <c r="C160" s="93"/>
      <c r="D160" s="93"/>
      <c r="E160" s="93"/>
      <c r="F160" s="83"/>
    </row>
    <row r="161" spans="1:6" s="84" customFormat="1" ht="15.75">
      <c r="A161" s="81"/>
      <c r="B161" s="140" t="s">
        <v>67</v>
      </c>
      <c r="C161" s="89"/>
      <c r="D161" s="89"/>
      <c r="E161" s="89"/>
      <c r="F161" s="83"/>
    </row>
    <row r="162" spans="1:6" s="84" customFormat="1" ht="48.75" customHeight="1">
      <c r="A162" s="81"/>
      <c r="B162" s="187" t="s">
        <v>0</v>
      </c>
      <c r="C162" s="187"/>
      <c r="D162" s="187"/>
      <c r="E162" s="187"/>
      <c r="F162" s="83"/>
    </row>
    <row r="163" spans="1:5" ht="15.75">
      <c r="A163" s="73"/>
      <c r="B163" s="93"/>
      <c r="C163" s="93"/>
      <c r="D163" s="93"/>
      <c r="E163" s="93"/>
    </row>
    <row r="164" spans="1:6" s="79" customFormat="1" ht="15.75">
      <c r="A164" s="74"/>
      <c r="B164" s="191"/>
      <c r="C164" s="191"/>
      <c r="D164" s="191"/>
      <c r="E164" s="191"/>
      <c r="F164" s="54"/>
    </row>
    <row r="165" spans="1:6" s="84" customFormat="1" ht="15.75">
      <c r="A165" s="127">
        <v>16</v>
      </c>
      <c r="B165" s="128" t="s">
        <v>38</v>
      </c>
      <c r="C165" s="82"/>
      <c r="D165" s="82"/>
      <c r="E165" s="82"/>
      <c r="F165" s="83"/>
    </row>
    <row r="166" spans="1:6" s="84" customFormat="1" ht="112.5" customHeight="1">
      <c r="A166" s="81"/>
      <c r="B166" s="169" t="s">
        <v>251</v>
      </c>
      <c r="C166" s="169"/>
      <c r="D166" s="169"/>
      <c r="E166" s="169"/>
      <c r="F166" s="91"/>
    </row>
    <row r="167" spans="1:6" ht="15.75">
      <c r="A167" s="73"/>
      <c r="B167" s="93"/>
      <c r="C167" s="89"/>
      <c r="D167" s="89"/>
      <c r="E167" s="89"/>
      <c r="F167" s="92"/>
    </row>
    <row r="168" spans="1:5" ht="15.75">
      <c r="A168" s="73"/>
      <c r="B168" s="24"/>
      <c r="C168" s="24" t="s">
        <v>51</v>
      </c>
      <c r="D168" s="24"/>
      <c r="E168" s="24"/>
    </row>
    <row r="169" spans="1:6" s="84" customFormat="1" ht="15.75">
      <c r="A169" s="81">
        <v>17</v>
      </c>
      <c r="B169" s="129" t="s">
        <v>59</v>
      </c>
      <c r="C169" s="83"/>
      <c r="D169" s="83"/>
      <c r="E169" s="83"/>
      <c r="F169" s="83"/>
    </row>
    <row r="170" spans="1:6" s="136" customFormat="1" ht="96" customHeight="1">
      <c r="A170" s="81"/>
      <c r="B170" s="169" t="s">
        <v>252</v>
      </c>
      <c r="C170" s="169"/>
      <c r="D170" s="169"/>
      <c r="E170" s="169"/>
      <c r="F170" s="83"/>
    </row>
    <row r="171" spans="1:6" s="136" customFormat="1" ht="15.75">
      <c r="A171" s="81"/>
      <c r="B171" s="93"/>
      <c r="C171" s="89"/>
      <c r="D171" s="89"/>
      <c r="E171" s="89"/>
      <c r="F171" s="83"/>
    </row>
    <row r="172" spans="1:6" s="136" customFormat="1" ht="95.25" customHeight="1">
      <c r="A172" s="81"/>
      <c r="B172" s="169" t="s">
        <v>260</v>
      </c>
      <c r="C172" s="169"/>
      <c r="D172" s="169"/>
      <c r="E172" s="169"/>
      <c r="F172" s="83"/>
    </row>
    <row r="173" spans="1:6" s="136" customFormat="1" ht="15.75">
      <c r="A173" s="81"/>
      <c r="B173" s="93"/>
      <c r="C173" s="89"/>
      <c r="D173" s="89"/>
      <c r="E173" s="89"/>
      <c r="F173" s="83"/>
    </row>
    <row r="174" spans="1:6" s="136" customFormat="1" ht="47.25" customHeight="1">
      <c r="A174" s="81"/>
      <c r="B174" s="169" t="s">
        <v>253</v>
      </c>
      <c r="C174" s="169"/>
      <c r="D174" s="169"/>
      <c r="E174" s="169"/>
      <c r="F174" s="83"/>
    </row>
    <row r="175" spans="1:6" s="136" customFormat="1" ht="15.75">
      <c r="A175" s="81"/>
      <c r="B175" s="89"/>
      <c r="C175" s="89"/>
      <c r="D175" s="89"/>
      <c r="E175" s="89"/>
      <c r="F175" s="83"/>
    </row>
    <row r="176" spans="1:6" s="136" customFormat="1" ht="80.25" customHeight="1">
      <c r="A176" s="81"/>
      <c r="B176" s="187" t="s">
        <v>254</v>
      </c>
      <c r="C176" s="192"/>
      <c r="D176" s="192"/>
      <c r="E176" s="192"/>
      <c r="F176" s="83"/>
    </row>
    <row r="177" spans="1:6" s="136" customFormat="1" ht="15.75">
      <c r="A177" s="81"/>
      <c r="B177" s="93"/>
      <c r="C177" s="153"/>
      <c r="D177" s="153"/>
      <c r="E177" s="153"/>
      <c r="F177" s="83"/>
    </row>
    <row r="178" spans="1:6" s="136" customFormat="1" ht="31.5" customHeight="1">
      <c r="A178" s="81"/>
      <c r="B178" s="169" t="s">
        <v>255</v>
      </c>
      <c r="C178" s="169"/>
      <c r="D178" s="169"/>
      <c r="E178" s="169"/>
      <c r="F178" s="138"/>
    </row>
    <row r="179" spans="1:6" ht="18">
      <c r="A179" s="73"/>
      <c r="B179" s="89"/>
      <c r="C179" s="89"/>
      <c r="D179" s="89"/>
      <c r="E179" s="89"/>
      <c r="F179" s="90"/>
    </row>
    <row r="180" spans="1:6" ht="18">
      <c r="A180" s="73"/>
      <c r="B180" s="89" t="s">
        <v>190</v>
      </c>
      <c r="C180" s="89"/>
      <c r="D180" s="89"/>
      <c r="E180" s="89"/>
      <c r="F180" s="90"/>
    </row>
    <row r="181" spans="1:5" ht="15.75">
      <c r="A181" s="73">
        <v>18</v>
      </c>
      <c r="B181" s="172" t="s">
        <v>137</v>
      </c>
      <c r="C181" s="172"/>
      <c r="D181" s="172"/>
      <c r="E181" s="172"/>
    </row>
    <row r="182" spans="1:5" ht="15.75">
      <c r="A182" s="73"/>
      <c r="B182" s="174" t="s">
        <v>52</v>
      </c>
      <c r="C182" s="174"/>
      <c r="D182" s="174"/>
      <c r="E182" s="174"/>
    </row>
    <row r="183" spans="1:5" ht="15.75">
      <c r="A183" s="73"/>
      <c r="B183" s="22"/>
      <c r="C183" s="22"/>
      <c r="D183" s="22"/>
      <c r="E183" s="22"/>
    </row>
    <row r="184" spans="1:5" ht="15.75">
      <c r="A184" s="73"/>
      <c r="B184" s="22"/>
      <c r="C184" s="22"/>
      <c r="D184" s="22"/>
      <c r="E184" s="22"/>
    </row>
    <row r="185" spans="1:5" ht="15.75">
      <c r="A185" s="73">
        <v>19</v>
      </c>
      <c r="B185" s="21" t="s">
        <v>153</v>
      </c>
      <c r="C185" s="188"/>
      <c r="D185" s="188"/>
      <c r="E185" s="27"/>
    </row>
    <row r="186" spans="1:5" ht="15.75">
      <c r="A186" s="73"/>
      <c r="B186" s="21"/>
      <c r="C186" s="27" t="s">
        <v>54</v>
      </c>
      <c r="D186" s="28" t="s">
        <v>55</v>
      </c>
      <c r="E186" s="27"/>
    </row>
    <row r="187" spans="1:5" ht="47.25">
      <c r="A187" s="75"/>
      <c r="B187" s="21"/>
      <c r="C187" s="28" t="s">
        <v>225</v>
      </c>
      <c r="D187" s="28" t="s">
        <v>226</v>
      </c>
      <c r="E187" s="28"/>
    </row>
    <row r="188" spans="1:4" ht="15.75">
      <c r="A188" s="73"/>
      <c r="B188" s="21" t="s">
        <v>244</v>
      </c>
      <c r="C188" s="28" t="s">
        <v>13</v>
      </c>
      <c r="D188" s="28" t="s">
        <v>13</v>
      </c>
    </row>
    <row r="189" spans="1:4" ht="15.75">
      <c r="A189" s="73"/>
      <c r="B189" s="19" t="s">
        <v>136</v>
      </c>
      <c r="C189" s="77"/>
      <c r="D189" s="77"/>
    </row>
    <row r="190" ht="15.75">
      <c r="A190" s="73"/>
    </row>
    <row r="191" spans="1:4" ht="15.75">
      <c r="A191" s="73"/>
      <c r="B191" s="19" t="s">
        <v>2</v>
      </c>
      <c r="C191" s="100">
        <v>-10</v>
      </c>
      <c r="D191" s="100">
        <v>1039</v>
      </c>
    </row>
    <row r="192" spans="1:4" ht="15.75">
      <c r="A192" s="73"/>
      <c r="B192" s="19" t="s">
        <v>160</v>
      </c>
      <c r="C192" s="100">
        <v>34</v>
      </c>
      <c r="D192" s="100">
        <v>328</v>
      </c>
    </row>
    <row r="193" spans="1:4" ht="15.75">
      <c r="A193" s="73"/>
      <c r="B193" s="19" t="s">
        <v>159</v>
      </c>
      <c r="C193" s="101">
        <v>139</v>
      </c>
      <c r="D193" s="101">
        <v>-710</v>
      </c>
    </row>
    <row r="194" spans="1:4" ht="16.5" thickBot="1">
      <c r="A194" s="73"/>
      <c r="C194" s="98">
        <f>SUM(C191:C193)</f>
        <v>163</v>
      </c>
      <c r="D194" s="98">
        <f>SUM(D191:D193)</f>
        <v>657</v>
      </c>
    </row>
    <row r="195" spans="1:4" ht="16.5" thickTop="1">
      <c r="A195" s="73"/>
      <c r="C195" s="30"/>
      <c r="D195" s="30"/>
    </row>
    <row r="196" spans="1:6" ht="48" customHeight="1">
      <c r="A196" s="73"/>
      <c r="B196" s="189" t="s">
        <v>174</v>
      </c>
      <c r="C196" s="190"/>
      <c r="D196" s="190"/>
      <c r="E196" s="190"/>
      <c r="F196" s="80"/>
    </row>
    <row r="197" spans="1:6" ht="15.75">
      <c r="A197" s="73"/>
      <c r="B197" s="22"/>
      <c r="C197" s="63"/>
      <c r="D197" s="63"/>
      <c r="E197" s="63"/>
      <c r="F197" s="80"/>
    </row>
    <row r="198" spans="1:6" ht="15.75">
      <c r="A198" s="73"/>
      <c r="B198" s="22"/>
      <c r="C198" s="63"/>
      <c r="D198" s="63"/>
      <c r="E198" s="63"/>
      <c r="F198" s="80"/>
    </row>
    <row r="199" spans="1:2" ht="15.75">
      <c r="A199" s="73">
        <v>20</v>
      </c>
      <c r="B199" s="21" t="s">
        <v>126</v>
      </c>
    </row>
    <row r="200" spans="1:5" ht="15.75">
      <c r="A200" s="73"/>
      <c r="B200" s="182" t="s">
        <v>188</v>
      </c>
      <c r="C200" s="182"/>
      <c r="D200" s="182"/>
      <c r="E200" s="182"/>
    </row>
    <row r="201" spans="1:5" ht="15.75">
      <c r="A201" s="73"/>
      <c r="B201" s="62"/>
      <c r="C201" s="62"/>
      <c r="D201" s="62"/>
      <c r="E201" s="62"/>
    </row>
    <row r="202" ht="15.75">
      <c r="A202" s="73"/>
    </row>
    <row r="203" spans="1:2" ht="15.75">
      <c r="A203" s="73">
        <v>21</v>
      </c>
      <c r="B203" s="21" t="s">
        <v>43</v>
      </c>
    </row>
    <row r="204" spans="1:5" ht="30.75" customHeight="1">
      <c r="A204" s="73"/>
      <c r="B204" s="171" t="s">
        <v>155</v>
      </c>
      <c r="C204" s="171"/>
      <c r="D204" s="171"/>
      <c r="E204" s="171"/>
    </row>
    <row r="205" spans="1:5" ht="15.75">
      <c r="A205" s="73"/>
      <c r="B205" s="64"/>
      <c r="C205" s="64"/>
      <c r="D205" s="64"/>
      <c r="E205" s="64"/>
    </row>
    <row r="206" ht="15.75">
      <c r="A206" s="73"/>
    </row>
    <row r="207" spans="1:2" ht="15.75">
      <c r="A207" s="73">
        <v>22</v>
      </c>
      <c r="B207" s="21" t="s">
        <v>23</v>
      </c>
    </row>
    <row r="208" spans="1:5" ht="15.75">
      <c r="A208" s="73"/>
      <c r="B208" s="169" t="s">
        <v>228</v>
      </c>
      <c r="C208" s="170"/>
      <c r="D208" s="170"/>
      <c r="E208" s="170"/>
    </row>
    <row r="209" spans="1:5" ht="15.75">
      <c r="A209" s="73"/>
      <c r="B209" s="89"/>
      <c r="C209" s="103"/>
      <c r="D209" s="103"/>
      <c r="E209" s="103"/>
    </row>
    <row r="210" spans="1:6" s="107" customFormat="1" ht="15.75">
      <c r="A210" s="20"/>
      <c r="B210" s="64"/>
      <c r="C210" s="64"/>
      <c r="D210" s="64"/>
      <c r="E210" s="64"/>
      <c r="F210" s="19"/>
    </row>
    <row r="211" spans="1:2" ht="15.75">
      <c r="A211" s="73">
        <v>23</v>
      </c>
      <c r="B211" s="29" t="s">
        <v>42</v>
      </c>
    </row>
    <row r="212" spans="1:5" ht="15.75" customHeight="1">
      <c r="A212" s="73"/>
      <c r="B212" s="154" t="s">
        <v>50</v>
      </c>
      <c r="C212" s="154"/>
      <c r="D212" s="154"/>
      <c r="E212" s="154"/>
    </row>
    <row r="213" spans="1:4" ht="47.25">
      <c r="A213" s="73"/>
      <c r="D213" s="28" t="s">
        <v>229</v>
      </c>
    </row>
    <row r="214" spans="1:4" ht="15.75">
      <c r="A214" s="73"/>
      <c r="C214" s="77"/>
      <c r="D214" s="28" t="s">
        <v>13</v>
      </c>
    </row>
    <row r="215" spans="1:2" ht="15.75">
      <c r="A215" s="73"/>
      <c r="B215" s="19" t="s">
        <v>31</v>
      </c>
    </row>
    <row r="216" spans="1:4" ht="15.75">
      <c r="A216" s="73"/>
      <c r="B216" s="19" t="s">
        <v>32</v>
      </c>
      <c r="D216" s="87">
        <f>+'BS'!C46</f>
        <v>85186</v>
      </c>
    </row>
    <row r="217" spans="1:4" ht="15.75">
      <c r="A217" s="73"/>
      <c r="B217" s="19" t="s">
        <v>33</v>
      </c>
      <c r="D217" s="87">
        <f>'BS'!C41</f>
        <v>18018</v>
      </c>
    </row>
    <row r="218" spans="1:4" ht="15.75">
      <c r="A218" s="73"/>
      <c r="D218" s="30"/>
    </row>
    <row r="219" spans="1:4" ht="16.5" thickBot="1">
      <c r="A219" s="73"/>
      <c r="B219" s="19" t="s">
        <v>12</v>
      </c>
      <c r="D219" s="56">
        <f>SUM(D216:D218)</f>
        <v>103204</v>
      </c>
    </row>
    <row r="220" spans="1:4" ht="16.5" thickTop="1">
      <c r="A220" s="73"/>
      <c r="D220" s="30"/>
    </row>
    <row r="221" spans="1:5" ht="33" customHeight="1">
      <c r="A221" s="73"/>
      <c r="B221" s="169" t="s">
        <v>242</v>
      </c>
      <c r="C221" s="169"/>
      <c r="D221" s="169"/>
      <c r="E221" s="169"/>
    </row>
    <row r="222" spans="1:5" ht="15.75">
      <c r="A222" s="73"/>
      <c r="B222" s="94"/>
      <c r="C222" s="94"/>
      <c r="D222" s="94"/>
      <c r="E222" s="94"/>
    </row>
    <row r="223" spans="1:6" s="84" customFormat="1" ht="47.25" customHeight="1">
      <c r="A223" s="81"/>
      <c r="B223" s="168" t="s">
        <v>256</v>
      </c>
      <c r="C223" s="168"/>
      <c r="D223" s="168"/>
      <c r="E223" s="168"/>
      <c r="F223" s="83"/>
    </row>
    <row r="224" spans="1:5" ht="15.75">
      <c r="A224" s="73"/>
      <c r="B224" s="64"/>
      <c r="C224" s="64"/>
      <c r="D224" s="64"/>
      <c r="E224" s="64"/>
    </row>
    <row r="225" spans="1:5" ht="48.75" customHeight="1">
      <c r="A225" s="73"/>
      <c r="B225" s="171" t="s">
        <v>211</v>
      </c>
      <c r="C225" s="171"/>
      <c r="D225" s="171"/>
      <c r="E225" s="171"/>
    </row>
    <row r="226" spans="1:5" ht="15.75">
      <c r="A226" s="73"/>
      <c r="B226" s="64"/>
      <c r="C226" s="64"/>
      <c r="D226" s="64"/>
      <c r="E226" s="64"/>
    </row>
    <row r="227" spans="1:5" ht="15.75">
      <c r="A227" s="73"/>
      <c r="B227" s="171" t="s">
        <v>82</v>
      </c>
      <c r="C227" s="171"/>
      <c r="D227" s="171"/>
      <c r="E227" s="171"/>
    </row>
    <row r="228" spans="1:5" ht="15.75">
      <c r="A228" s="73"/>
      <c r="B228" s="64"/>
      <c r="C228" s="64"/>
      <c r="D228" s="64"/>
      <c r="E228" s="64"/>
    </row>
    <row r="229" spans="1:3" ht="15.75">
      <c r="A229" s="73"/>
      <c r="C229" s="30"/>
    </row>
    <row r="230" spans="1:2" ht="15.75">
      <c r="A230" s="73">
        <v>24</v>
      </c>
      <c r="B230" s="21" t="s">
        <v>24</v>
      </c>
    </row>
    <row r="231" spans="1:5" ht="15.75">
      <c r="A231" s="73"/>
      <c r="B231" s="184" t="s">
        <v>127</v>
      </c>
      <c r="C231" s="184"/>
      <c r="D231" s="184"/>
      <c r="E231" s="184"/>
    </row>
    <row r="232" spans="1:5" ht="15.75">
      <c r="A232" s="73"/>
      <c r="B232" s="34"/>
      <c r="C232" s="34"/>
      <c r="D232" s="34"/>
      <c r="E232" s="34"/>
    </row>
    <row r="233" ht="15.75">
      <c r="A233" s="73"/>
    </row>
    <row r="234" spans="1:6" s="84" customFormat="1" ht="15.75">
      <c r="A234" s="81">
        <v>25</v>
      </c>
      <c r="B234" s="129" t="s">
        <v>25</v>
      </c>
      <c r="C234" s="83"/>
      <c r="D234" s="83"/>
      <c r="E234" s="83"/>
      <c r="F234" s="83"/>
    </row>
    <row r="235" spans="1:6" s="137" customFormat="1" ht="144.75" customHeight="1">
      <c r="A235" s="73" t="s">
        <v>194</v>
      </c>
      <c r="B235" s="182" t="s">
        <v>257</v>
      </c>
      <c r="C235" s="182"/>
      <c r="D235" s="182"/>
      <c r="E235" s="182"/>
      <c r="F235" s="19"/>
    </row>
    <row r="236" spans="1:6" s="137" customFormat="1" ht="15.75">
      <c r="A236" s="73"/>
      <c r="B236" s="64"/>
      <c r="C236" s="64"/>
      <c r="D236" s="64"/>
      <c r="E236" s="64"/>
      <c r="F236" s="19"/>
    </row>
    <row r="237" spans="1:6" s="137" customFormat="1" ht="128.25" customHeight="1">
      <c r="A237" s="73" t="s">
        <v>195</v>
      </c>
      <c r="B237" s="182" t="s">
        <v>258</v>
      </c>
      <c r="C237" s="182"/>
      <c r="D237" s="182"/>
      <c r="E237" s="182"/>
      <c r="F237" s="19"/>
    </row>
    <row r="238" spans="1:6" s="137" customFormat="1" ht="15.75">
      <c r="A238" s="73"/>
      <c r="B238" s="19"/>
      <c r="C238" s="19"/>
      <c r="D238" s="19"/>
      <c r="E238" s="19"/>
      <c r="F238" s="19"/>
    </row>
    <row r="239" spans="1:6" s="137" customFormat="1" ht="30" customHeight="1">
      <c r="A239" s="73"/>
      <c r="B239" s="185" t="s">
        <v>230</v>
      </c>
      <c r="C239" s="185"/>
      <c r="D239" s="185"/>
      <c r="E239" s="185"/>
      <c r="F239" s="19"/>
    </row>
    <row r="240" spans="1:5" ht="15.75">
      <c r="A240" s="73"/>
      <c r="B240" s="106"/>
      <c r="C240" s="106"/>
      <c r="D240" s="106"/>
      <c r="E240" s="106"/>
    </row>
    <row r="241" ht="15.75">
      <c r="A241" s="73"/>
    </row>
    <row r="242" spans="1:2" ht="15.75">
      <c r="A242" s="73">
        <v>26</v>
      </c>
      <c r="B242" s="21" t="s">
        <v>34</v>
      </c>
    </row>
    <row r="243" spans="1:5" ht="15.75">
      <c r="A243" s="73"/>
      <c r="B243" s="182" t="s">
        <v>231</v>
      </c>
      <c r="C243" s="182"/>
      <c r="D243" s="182"/>
      <c r="E243" s="182"/>
    </row>
    <row r="244" spans="1:5" ht="15.75" customHeight="1">
      <c r="A244" s="73"/>
      <c r="B244" s="54"/>
      <c r="C244" s="54"/>
      <c r="D244" s="54"/>
      <c r="E244" s="54"/>
    </row>
    <row r="245" spans="1:5" ht="15.75">
      <c r="A245" s="73"/>
      <c r="B245" s="54"/>
      <c r="C245" s="54"/>
      <c r="D245" s="54"/>
      <c r="E245" s="54"/>
    </row>
    <row r="246" spans="1:2" ht="15.75">
      <c r="A246" s="73">
        <v>27</v>
      </c>
      <c r="B246" s="21" t="s">
        <v>48</v>
      </c>
    </row>
    <row r="247" spans="1:2" ht="15.75">
      <c r="A247" s="73"/>
      <c r="B247" s="95" t="s">
        <v>143</v>
      </c>
    </row>
    <row r="248" spans="1:5" ht="30.75" customHeight="1">
      <c r="A248" s="73"/>
      <c r="B248" s="171" t="s">
        <v>91</v>
      </c>
      <c r="C248" s="171"/>
      <c r="D248" s="171"/>
      <c r="E248" s="171"/>
    </row>
    <row r="249" ht="15.75">
      <c r="A249" s="73"/>
    </row>
    <row r="250" spans="1:4" ht="15.75">
      <c r="A250" s="73"/>
      <c r="C250" s="28" t="s">
        <v>54</v>
      </c>
      <c r="D250" s="28" t="s">
        <v>55</v>
      </c>
    </row>
    <row r="251" spans="1:4" ht="47.25">
      <c r="A251" s="73"/>
      <c r="C251" s="28" t="s">
        <v>225</v>
      </c>
      <c r="D251" s="28" t="s">
        <v>226</v>
      </c>
    </row>
    <row r="252" spans="1:2" ht="15.75">
      <c r="A252" s="73"/>
      <c r="B252" s="57" t="s">
        <v>26</v>
      </c>
    </row>
    <row r="253" spans="1:4" ht="15.75">
      <c r="A253" s="73"/>
      <c r="B253" s="19" t="s">
        <v>128</v>
      </c>
      <c r="C253" s="26">
        <f>+'IS'!C38</f>
        <v>54030</v>
      </c>
      <c r="D253" s="26">
        <f>+'IS'!G38</f>
        <v>162715</v>
      </c>
    </row>
    <row r="254" spans="1:4" ht="15.75">
      <c r="A254" s="73"/>
      <c r="B254" s="19" t="s">
        <v>49</v>
      </c>
      <c r="C254" s="87">
        <v>360905</v>
      </c>
      <c r="D254" s="87">
        <v>357159</v>
      </c>
    </row>
    <row r="255" ht="15.75">
      <c r="A255" s="73"/>
    </row>
    <row r="256" spans="1:4" ht="15.75">
      <c r="A256" s="73"/>
      <c r="B256" s="19" t="s">
        <v>57</v>
      </c>
      <c r="C256" s="58">
        <f>C253*100/C254</f>
        <v>14.970698660312271</v>
      </c>
      <c r="D256" s="58">
        <f>D253*100/D254</f>
        <v>45.558140772037106</v>
      </c>
    </row>
    <row r="257" spans="1:4" ht="15.75">
      <c r="A257" s="73"/>
      <c r="C257" s="58"/>
      <c r="D257" s="58"/>
    </row>
    <row r="258" spans="1:4" ht="15.75">
      <c r="A258" s="73"/>
      <c r="B258" s="95" t="s">
        <v>142</v>
      </c>
      <c r="C258" s="58"/>
      <c r="D258" s="58"/>
    </row>
    <row r="259" spans="1:5" ht="63" customHeight="1">
      <c r="A259" s="73"/>
      <c r="B259" s="182" t="s">
        <v>132</v>
      </c>
      <c r="C259" s="182"/>
      <c r="D259" s="182"/>
      <c r="E259" s="182"/>
    </row>
    <row r="260" spans="1:4" ht="15.75">
      <c r="A260" s="73"/>
      <c r="C260" s="28" t="s">
        <v>54</v>
      </c>
      <c r="D260" s="28" t="s">
        <v>55</v>
      </c>
    </row>
    <row r="261" spans="1:4" ht="47.25">
      <c r="A261" s="73"/>
      <c r="C261" s="28" t="s">
        <v>225</v>
      </c>
      <c r="D261" s="28" t="s">
        <v>226</v>
      </c>
    </row>
    <row r="262" spans="1:2" ht="15.75">
      <c r="A262" s="73"/>
      <c r="B262" s="57" t="s">
        <v>133</v>
      </c>
    </row>
    <row r="263" spans="1:4" ht="15.75">
      <c r="A263" s="73"/>
      <c r="B263" s="19" t="s">
        <v>128</v>
      </c>
      <c r="C263" s="26">
        <f>+C253</f>
        <v>54030</v>
      </c>
      <c r="D263" s="26">
        <f>+D253</f>
        <v>162715</v>
      </c>
    </row>
    <row r="264" spans="1:4" ht="15.75">
      <c r="A264" s="73"/>
      <c r="C264" s="26"/>
      <c r="D264" s="26"/>
    </row>
    <row r="265" spans="1:4" ht="15.75">
      <c r="A265" s="73"/>
      <c r="B265" s="19" t="s">
        <v>49</v>
      </c>
      <c r="C265" s="87">
        <v>360905</v>
      </c>
      <c r="D265" s="87">
        <v>357159</v>
      </c>
    </row>
    <row r="266" spans="1:4" ht="15.75">
      <c r="A266" s="73"/>
      <c r="B266" s="19" t="s">
        <v>134</v>
      </c>
      <c r="C266" s="87">
        <v>1203</v>
      </c>
      <c r="D266" s="87">
        <v>3680</v>
      </c>
    </row>
    <row r="267" spans="1:4" ht="16.5" thickBot="1">
      <c r="A267" s="73"/>
      <c r="B267" s="19" t="s">
        <v>152</v>
      </c>
      <c r="C267" s="56">
        <f>SUM(C265:C266)</f>
        <v>362108</v>
      </c>
      <c r="D267" s="56">
        <f>SUM(D265:D266)</f>
        <v>360839</v>
      </c>
    </row>
    <row r="268" ht="16.5" thickTop="1">
      <c r="A268" s="73"/>
    </row>
    <row r="269" spans="1:4" ht="15.75">
      <c r="A269" s="73"/>
      <c r="B269" s="19" t="s">
        <v>135</v>
      </c>
      <c r="C269" s="58">
        <f>C263/C267*100</f>
        <v>14.92096280667646</v>
      </c>
      <c r="D269" s="58">
        <f>D263/D267*100</f>
        <v>45.09351816183949</v>
      </c>
    </row>
    <row r="270" spans="1:4" ht="15.75">
      <c r="A270" s="73"/>
      <c r="C270" s="58"/>
      <c r="D270" s="58"/>
    </row>
    <row r="271" spans="1:5" ht="31.5" customHeight="1">
      <c r="A271" s="73"/>
      <c r="B271" s="171" t="s">
        <v>45</v>
      </c>
      <c r="C271" s="171"/>
      <c r="D271" s="171"/>
      <c r="E271" s="171"/>
    </row>
    <row r="272" spans="1:5" ht="15.75">
      <c r="A272" s="73"/>
      <c r="B272" s="64"/>
      <c r="C272" s="64"/>
      <c r="D272" s="64"/>
      <c r="E272" s="64"/>
    </row>
    <row r="273" spans="1:5" ht="15.75">
      <c r="A273" s="73"/>
      <c r="B273" s="64"/>
      <c r="C273" s="64"/>
      <c r="D273" s="64"/>
      <c r="E273" s="64"/>
    </row>
    <row r="274" spans="1:2" ht="15.75">
      <c r="A274" s="73">
        <v>28</v>
      </c>
      <c r="B274" s="21" t="s">
        <v>35</v>
      </c>
    </row>
    <row r="275" spans="1:5" ht="30.75" customHeight="1">
      <c r="A275" s="73"/>
      <c r="B275" s="171" t="s">
        <v>232</v>
      </c>
      <c r="C275" s="171"/>
      <c r="D275" s="171"/>
      <c r="E275" s="171"/>
    </row>
  </sheetData>
  <sheetProtection password="B6C0" sheet="1" selectLockedCells="1" selectUnlockedCells="1"/>
  <mergeCells count="57">
    <mergeCell ref="B159:E159"/>
    <mergeCell ref="B113:E113"/>
    <mergeCell ref="B148:E148"/>
    <mergeCell ref="B152:E152"/>
    <mergeCell ref="B144:E144"/>
    <mergeCell ref="B150:E150"/>
    <mergeCell ref="B196:E196"/>
    <mergeCell ref="B182:E182"/>
    <mergeCell ref="B166:E166"/>
    <mergeCell ref="B164:E164"/>
    <mergeCell ref="B176:E176"/>
    <mergeCell ref="B111:E111"/>
    <mergeCell ref="B90:E90"/>
    <mergeCell ref="B109:E109"/>
    <mergeCell ref="B227:E227"/>
    <mergeCell ref="B154:E154"/>
    <mergeCell ref="B200:E200"/>
    <mergeCell ref="B225:E225"/>
    <mergeCell ref="B156:E156"/>
    <mergeCell ref="B162:E162"/>
    <mergeCell ref="C185:D185"/>
    <mergeCell ref="B94:E94"/>
    <mergeCell ref="B275:E275"/>
    <mergeCell ref="B243:E243"/>
    <mergeCell ref="B231:E231"/>
    <mergeCell ref="B271:E271"/>
    <mergeCell ref="B259:E259"/>
    <mergeCell ref="B248:E248"/>
    <mergeCell ref="B235:E235"/>
    <mergeCell ref="B239:E239"/>
    <mergeCell ref="B237:E237"/>
    <mergeCell ref="B28:E28"/>
    <mergeCell ref="B24:E24"/>
    <mergeCell ref="B53:E53"/>
    <mergeCell ref="B98:E98"/>
    <mergeCell ref="B32:E32"/>
    <mergeCell ref="B42:E42"/>
    <mergeCell ref="B38:E38"/>
    <mergeCell ref="B36:E36"/>
    <mergeCell ref="B40:E40"/>
    <mergeCell ref="B92:E92"/>
    <mergeCell ref="B10:E10"/>
    <mergeCell ref="B12:E12"/>
    <mergeCell ref="B20:E20"/>
    <mergeCell ref="B19:E19"/>
    <mergeCell ref="B16:E16"/>
    <mergeCell ref="B15:E15"/>
    <mergeCell ref="B223:E223"/>
    <mergeCell ref="B170:E170"/>
    <mergeCell ref="B174:E174"/>
    <mergeCell ref="B178:E178"/>
    <mergeCell ref="B208:E208"/>
    <mergeCell ref="B172:E172"/>
    <mergeCell ref="B212:E212"/>
    <mergeCell ref="B204:E204"/>
    <mergeCell ref="B181:E181"/>
    <mergeCell ref="B221:E221"/>
  </mergeCells>
  <printOptions horizontalCentered="1"/>
  <pageMargins left="0" right="0" top="0.42" bottom="0.17" header="0.5" footer="0.22"/>
  <pageSetup fitToHeight="10" horizontalDpi="600" verticalDpi="600" orientation="portrait" paperSize="9" scale="91" r:id="rId2"/>
  <rowBreaks count="7" manualBreakCount="7">
    <brk id="41" max="4" man="1"/>
    <brk id="88" max="4" man="1"/>
    <brk id="127" max="4" man="1"/>
    <brk id="160" max="4" man="1"/>
    <brk id="184" max="4" man="1"/>
    <brk id="224" max="4" man="1"/>
    <brk id="245" max="4" man="1"/>
  </rowBreaks>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user</cp:lastModifiedBy>
  <cp:lastPrinted>2010-02-12T00:26:29Z</cp:lastPrinted>
  <dcterms:created xsi:type="dcterms:W3CDTF">2003-08-01T03:54:06Z</dcterms:created>
  <dcterms:modified xsi:type="dcterms:W3CDTF">2010-02-22T22:01:36Z</dcterms:modified>
  <cp:category/>
  <cp:version/>
  <cp:contentType/>
  <cp:contentStatus/>
</cp:coreProperties>
</file>